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ONGE\OneDrive - DEPARTMENT OF PETROLEUM RESOURCES\Desktop\STA\2023\Reports\Upstream Reports\September\"/>
    </mc:Choice>
  </mc:AlternateContent>
  <bookViews>
    <workbookView xWindow="-105" yWindow="-105" windowWidth="19425" windowHeight="10425" firstSheet="27" activeTab="27"/>
  </bookViews>
  <sheets>
    <sheet name="29 April - 5 May new" sheetId="11" state="hidden" r:id="rId1"/>
    <sheet name="13-19 May" sheetId="12" state="hidden" r:id="rId2"/>
    <sheet name="20-26 May" sheetId="14" state="hidden" r:id="rId3"/>
    <sheet name="3-9 June 2021" sheetId="15" state="hidden" r:id="rId4"/>
    <sheet name="1-7 July 2021" sheetId="20" state="hidden" r:id="rId5"/>
    <sheet name="8-14 July 2021" sheetId="21" state="hidden" r:id="rId6"/>
    <sheet name="15-21 July 2021" sheetId="22" state="hidden" r:id="rId7"/>
    <sheet name="12-18 August 2021" sheetId="23" state="hidden" r:id="rId8"/>
    <sheet name="19-25 August 2021" sheetId="24" state="hidden" r:id="rId9"/>
    <sheet name="14th-20th October 2021" sheetId="34" state="hidden" r:id="rId10"/>
    <sheet name="7th-13th October 2021" sheetId="31" state="hidden" r:id="rId11"/>
    <sheet name="Development Activities (2)" sheetId="55" state="hidden" r:id="rId12"/>
    <sheet name="Development Report Summary Back" sheetId="72" state="hidden" r:id="rId13"/>
    <sheet name="Sheet24" sheetId="70" state="hidden" r:id="rId14"/>
    <sheet name="Sheet23" sheetId="69" state="hidden" r:id="rId15"/>
    <sheet name="Sheet22" sheetId="68" state="hidden" r:id="rId16"/>
    <sheet name="Sheet21" sheetId="67" state="hidden" r:id="rId17"/>
    <sheet name="Sheet20" sheetId="66" state="hidden" r:id="rId18"/>
    <sheet name="Sheet19" sheetId="65" state="hidden" r:id="rId19"/>
    <sheet name="Sheet18" sheetId="64" state="hidden" r:id="rId20"/>
    <sheet name="Sheet17" sheetId="63" state="hidden" r:id="rId21"/>
    <sheet name="Sheet16" sheetId="62" state="hidden" r:id="rId22"/>
    <sheet name="Sheet15" sheetId="61" state="hidden" r:id="rId23"/>
    <sheet name="FDP" sheetId="78" state="hidden" r:id="rId24"/>
    <sheet name="Sheet28" sheetId="77" state="hidden" r:id="rId25"/>
    <sheet name="Sheet27" sheetId="76" state="hidden" r:id="rId26"/>
    <sheet name="Sheet26" sheetId="75" state="hidden" r:id="rId27"/>
    <sheet name="Rig &amp; Vessel Disposition " sheetId="37" r:id="rId28"/>
    <sheet name="Sheet25" sheetId="73" state="hidden" r:id="rId29"/>
    <sheet name="Rig &amp; Vessel Disposition  ( (3)" sheetId="60" state="hidden" r:id="rId30"/>
    <sheet name="Development Activities" sheetId="30" state="hidden" r:id="rId31"/>
    <sheet name="Sheet14" sheetId="58" state="hidden" r:id="rId32"/>
    <sheet name="Sheet13" sheetId="57" state="hidden" r:id="rId33"/>
    <sheet name="Sheet12" sheetId="56" state="hidden" r:id="rId34"/>
    <sheet name="Sheet11" sheetId="54" state="hidden" r:id="rId35"/>
    <sheet name="Drilling Costs July 2022" sheetId="53" state="hidden" r:id="rId36"/>
    <sheet name="Sheet8" sheetId="50" state="hidden" r:id="rId37"/>
    <sheet name="Sheet6" sheetId="48" state="hidden" r:id="rId38"/>
    <sheet name="Sheet5" sheetId="45" state="hidden" r:id="rId39"/>
    <sheet name="Sheet4" sheetId="44" state="hidden" r:id="rId40"/>
    <sheet name="Rig Duplicates Corrected" sheetId="42" state="hidden" r:id="rId41"/>
    <sheet name="Sheet7" sheetId="49" state="hidden" r:id="rId42"/>
    <sheet name="Sheet9" sheetId="51" state="hidden" r:id="rId43"/>
    <sheet name="Sheet10" sheetId="52" state="hidden" r:id="rId44"/>
    <sheet name="Production Report" sheetId="38" state="hidden" r:id="rId45"/>
    <sheet name="Rig &amp; Vessel Disposition  (2)" sheetId="46" state="hidden" r:id="rId46"/>
    <sheet name="Exploration Activities" sheetId="43" state="hidden" r:id="rId47"/>
    <sheet name="Exploration" sheetId="47" state="hidden" r:id="rId48"/>
    <sheet name="Summary" sheetId="36" state="hidden" r:id="rId49"/>
    <sheet name="Summaryy" sheetId="35" state="hidden" r:id="rId50"/>
    <sheet name="16th - 22nd September 2021" sheetId="29" state="hidden" r:id="rId51"/>
    <sheet name="9th -15th September 2021" sheetId="28" state="hidden" r:id="rId52"/>
    <sheet name="2nd -8th September 2021" sheetId="26" state="hidden" r:id="rId53"/>
    <sheet name="Sheet2" sheetId="27" state="hidden" r:id="rId54"/>
    <sheet name="Sheet3" sheetId="25" state="hidden" r:id="rId55"/>
    <sheet name="Sheet1" sheetId="19" state="hidden" r:id="rId56"/>
    <sheet name="UMR RIG DISPOSITION" sheetId="16" state="hidden" r:id="rId57"/>
    <sheet name="29 April - 5 May old" sheetId="9" state="hidden" r:id="rId58"/>
  </sheets>
  <definedNames>
    <definedName name="_Hlk425957" localSheetId="47">Exploration!$B$29</definedName>
    <definedName name="_Hlk519084828" localSheetId="47">Exploration!$B$15</definedName>
    <definedName name="_Hlk75769298" localSheetId="47">Exploration!$B$23</definedName>
    <definedName name="_xlnm.Print_Area" localSheetId="7">'12-18 August 2021'!$D$2:$R$265</definedName>
    <definedName name="_xlnm.Print_Area" localSheetId="1">'13-19 May'!$D$2:$R$194</definedName>
    <definedName name="_xlnm.Print_Area" localSheetId="9">'14th-20th October 2021'!$D$2:$R$203</definedName>
    <definedName name="_xlnm.Print_Area" localSheetId="6">'15-21 July 2021'!$D$2:$R$244</definedName>
    <definedName name="_xlnm.Print_Area" localSheetId="50">'16th - 22nd September 2021'!$D$2:$R$243</definedName>
    <definedName name="_xlnm.Print_Area" localSheetId="4">'1-7 July 2021'!$D$2:$R$214</definedName>
    <definedName name="_xlnm.Print_Area" localSheetId="8">'19-25 August 2021'!$D$2:$R$262</definedName>
    <definedName name="_xlnm.Print_Area" localSheetId="2">'20-26 May'!$D$2:$R$202</definedName>
    <definedName name="_xlnm.Print_Area" localSheetId="0">'29 April - 5 May new'!$D$2:$R$200</definedName>
    <definedName name="_xlnm.Print_Area" localSheetId="57">'29 April - 5 May old'!$D$2:$R$193</definedName>
    <definedName name="_xlnm.Print_Area" localSheetId="52">'2nd -8th September 2021'!$D$2:$R$253</definedName>
    <definedName name="_xlnm.Print_Area" localSheetId="3">'3-9 June 2021'!$D$2:$R$201</definedName>
    <definedName name="_xlnm.Print_Area" localSheetId="10">'7th-13th October 2021'!$D$2:$R$236</definedName>
    <definedName name="_xlnm.Print_Area" localSheetId="5">'8-14 July 2021'!$D$2:$R$246</definedName>
    <definedName name="_xlnm.Print_Area" localSheetId="51">'9th -15th September 2021'!$D$2:$R$244</definedName>
    <definedName name="_xlnm.Print_Area" localSheetId="30">'Development Activities'!$D$2:$S$282</definedName>
    <definedName name="_xlnm.Print_Area" localSheetId="11">'Development Activities (2)'!$D$2:$S$286</definedName>
    <definedName name="_xlnm.Print_Area" localSheetId="46">'Exploration Activities'!$D$2:$R$196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37" l="1"/>
  <c r="F17" i="37" l="1"/>
  <c r="G44" i="78" l="1"/>
  <c r="G43" i="78"/>
  <c r="G45" i="78" s="1"/>
  <c r="D41" i="78" s="1"/>
  <c r="O71" i="73" l="1"/>
  <c r="G9" i="72" l="1"/>
  <c r="E7" i="72"/>
  <c r="E8" i="72"/>
  <c r="H8" i="72" s="1"/>
  <c r="E14" i="72"/>
  <c r="D15" i="72"/>
  <c r="E15" i="72" s="1"/>
  <c r="H15" i="72" s="1"/>
  <c r="F6" i="72"/>
  <c r="F9" i="72" s="1"/>
  <c r="E5" i="72"/>
  <c r="E4" i="72"/>
  <c r="D6" i="72"/>
  <c r="D9" i="72" s="1"/>
  <c r="C6" i="72"/>
  <c r="C9" i="72" s="1"/>
  <c r="E6" i="72" l="1"/>
  <c r="H6" i="72" s="1"/>
  <c r="H14" i="72"/>
  <c r="H5" i="72"/>
  <c r="H7" i="72"/>
  <c r="H4" i="72"/>
  <c r="H9" i="72" s="1"/>
  <c r="E9" i="72" l="1"/>
  <c r="X9" i="66" l="1"/>
  <c r="J23" i="65" l="1"/>
  <c r="I174" i="9" l="1"/>
  <c r="I173" i="9"/>
  <c r="I172" i="9"/>
  <c r="I171" i="9"/>
  <c r="I170" i="9"/>
  <c r="I169" i="9"/>
  <c r="I168" i="9"/>
  <c r="I167" i="9"/>
  <c r="I166" i="9"/>
  <c r="I165" i="9"/>
  <c r="I164" i="9"/>
  <c r="I163" i="9"/>
  <c r="I162" i="9"/>
  <c r="I161" i="9"/>
  <c r="I160" i="9"/>
  <c r="H30" i="19"/>
  <c r="K25" i="19"/>
  <c r="J25" i="19"/>
  <c r="I25" i="19"/>
  <c r="H25" i="19"/>
  <c r="G25" i="19"/>
  <c r="P22" i="27"/>
  <c r="Q14" i="27"/>
  <c r="P14" i="27"/>
  <c r="O14" i="27"/>
  <c r="N14" i="27"/>
  <c r="M14" i="27"/>
  <c r="L14" i="27"/>
  <c r="K14" i="27"/>
  <c r="J14" i="27"/>
  <c r="I14" i="27"/>
  <c r="H14" i="27"/>
  <c r="G14" i="27"/>
  <c r="F14" i="27"/>
  <c r="Q13" i="27"/>
  <c r="P13" i="27"/>
  <c r="O13" i="27"/>
  <c r="N13" i="27"/>
  <c r="M13" i="27"/>
  <c r="L13" i="27"/>
  <c r="K13" i="27"/>
  <c r="J13" i="27"/>
  <c r="I13" i="27"/>
  <c r="H13" i="27"/>
  <c r="G13" i="27"/>
  <c r="F13" i="27"/>
  <c r="Q12" i="27"/>
  <c r="P12" i="27"/>
  <c r="O12" i="27"/>
  <c r="N12" i="27"/>
  <c r="M12" i="27"/>
  <c r="L12" i="27"/>
  <c r="K12" i="27"/>
  <c r="J12" i="27"/>
  <c r="I12" i="27"/>
  <c r="H12" i="27"/>
  <c r="G12" i="27"/>
  <c r="F12" i="27"/>
  <c r="Q11" i="27"/>
  <c r="P11" i="27"/>
  <c r="O11" i="27"/>
  <c r="N11" i="27"/>
  <c r="M11" i="27"/>
  <c r="L11" i="27"/>
  <c r="K11" i="27"/>
  <c r="J11" i="27"/>
  <c r="I11" i="27"/>
  <c r="H11" i="27"/>
  <c r="G11" i="27"/>
  <c r="F11" i="27"/>
  <c r="Q10" i="27"/>
  <c r="P10" i="27"/>
  <c r="O10" i="27"/>
  <c r="N10" i="27"/>
  <c r="M10" i="27"/>
  <c r="L10" i="27"/>
  <c r="K10" i="27"/>
  <c r="J10" i="27"/>
  <c r="I10" i="27"/>
  <c r="H10" i="27"/>
  <c r="G10" i="27"/>
  <c r="F10" i="27"/>
  <c r="Q9" i="27"/>
  <c r="P9" i="27"/>
  <c r="O9" i="27"/>
  <c r="N9" i="27"/>
  <c r="M9" i="27"/>
  <c r="L9" i="27"/>
  <c r="K9" i="27"/>
  <c r="J9" i="27"/>
  <c r="I9" i="27"/>
  <c r="H9" i="27"/>
  <c r="G9" i="27"/>
  <c r="F9" i="27"/>
  <c r="Q8" i="27"/>
  <c r="P8" i="27"/>
  <c r="O8" i="27"/>
  <c r="N8" i="27"/>
  <c r="M8" i="27"/>
  <c r="L8" i="27"/>
  <c r="K8" i="27"/>
  <c r="J8" i="27"/>
  <c r="I8" i="27"/>
  <c r="H8" i="27"/>
  <c r="G8" i="27"/>
  <c r="F8" i="27"/>
  <c r="Q7" i="27"/>
  <c r="P7" i="27"/>
  <c r="O7" i="27"/>
  <c r="N7" i="27"/>
  <c r="M7" i="27"/>
  <c r="L7" i="27"/>
  <c r="K7" i="27"/>
  <c r="J7" i="27"/>
  <c r="I7" i="27"/>
  <c r="H7" i="27"/>
  <c r="G7" i="27"/>
  <c r="F7" i="27"/>
  <c r="Q6" i="27"/>
  <c r="P6" i="27"/>
  <c r="O6" i="27"/>
  <c r="N6" i="27"/>
  <c r="M6" i="27"/>
  <c r="L6" i="27"/>
  <c r="K6" i="27"/>
  <c r="J6" i="27"/>
  <c r="I6" i="27"/>
  <c r="H6" i="27"/>
  <c r="G6" i="27"/>
  <c r="F6" i="27"/>
  <c r="Q5" i="27"/>
  <c r="P5" i="27"/>
  <c r="O5" i="27"/>
  <c r="N5" i="27"/>
  <c r="M5" i="27"/>
  <c r="L5" i="27"/>
  <c r="K5" i="27"/>
  <c r="J5" i="27"/>
  <c r="I5" i="27"/>
  <c r="H5" i="27"/>
  <c r="G5" i="27"/>
  <c r="F5" i="27"/>
  <c r="Q4" i="27"/>
  <c r="P4" i="27"/>
  <c r="O4" i="27"/>
  <c r="N4" i="27"/>
  <c r="M4" i="27"/>
  <c r="L4" i="27"/>
  <c r="K4" i="27"/>
  <c r="J4" i="27"/>
  <c r="I4" i="27"/>
  <c r="H4" i="27"/>
  <c r="G4" i="27"/>
  <c r="F4" i="27"/>
  <c r="Q3" i="27"/>
  <c r="P3" i="27"/>
  <c r="O3" i="27"/>
  <c r="N3" i="27"/>
  <c r="M3" i="27"/>
  <c r="L3" i="27"/>
  <c r="K3" i="27"/>
  <c r="J3" i="27"/>
  <c r="I3" i="27"/>
  <c r="H3" i="27"/>
  <c r="G3" i="27"/>
  <c r="F3" i="27"/>
  <c r="I238" i="26"/>
  <c r="I237" i="26"/>
  <c r="I236" i="26"/>
  <c r="I235" i="26"/>
  <c r="I234" i="26"/>
  <c r="I233" i="26"/>
  <c r="I232" i="26"/>
  <c r="I231" i="26"/>
  <c r="I230" i="26"/>
  <c r="H229" i="26"/>
  <c r="I229" i="26" s="1"/>
  <c r="I228" i="26"/>
  <c r="I227" i="26"/>
  <c r="I226" i="26"/>
  <c r="I225" i="26"/>
  <c r="I224" i="26"/>
  <c r="I229" i="28"/>
  <c r="I228" i="28"/>
  <c r="I227" i="28"/>
  <c r="I226" i="28"/>
  <c r="H225" i="28"/>
  <c r="I225" i="28" s="1"/>
  <c r="I224" i="28"/>
  <c r="I223" i="28"/>
  <c r="I222" i="28"/>
  <c r="I221" i="28"/>
  <c r="I220" i="28"/>
  <c r="I219" i="28"/>
  <c r="I218" i="28"/>
  <c r="I217" i="28"/>
  <c r="I216" i="28"/>
  <c r="I215" i="28"/>
  <c r="I228" i="29"/>
  <c r="I227" i="29"/>
  <c r="I226" i="29"/>
  <c r="I225" i="29"/>
  <c r="I224" i="29"/>
  <c r="I223" i="29"/>
  <c r="I222" i="29"/>
  <c r="I221" i="29"/>
  <c r="I220" i="29"/>
  <c r="I219" i="29"/>
  <c r="I218" i="29"/>
  <c r="I217" i="29"/>
  <c r="I216" i="29"/>
  <c r="I215" i="29"/>
  <c r="I214" i="29"/>
  <c r="L67" i="36"/>
  <c r="J194" i="43"/>
  <c r="I189" i="43"/>
  <c r="I188" i="43"/>
  <c r="I187" i="43"/>
  <c r="I186" i="43"/>
  <c r="I185" i="43"/>
  <c r="I184" i="43"/>
  <c r="I183" i="43"/>
  <c r="I182" i="43"/>
  <c r="I181" i="43"/>
  <c r="I180" i="43"/>
  <c r="I179" i="43"/>
  <c r="I178" i="43"/>
  <c r="I177" i="43"/>
  <c r="I176" i="43"/>
  <c r="K31" i="46"/>
  <c r="D18" i="46"/>
  <c r="G72" i="38"/>
  <c r="F72" i="38"/>
  <c r="J20" i="49"/>
  <c r="K16" i="50"/>
  <c r="J7" i="50"/>
  <c r="J16" i="50" s="1"/>
  <c r="I279" i="30"/>
  <c r="I278" i="30"/>
  <c r="I277" i="30"/>
  <c r="I276" i="30"/>
  <c r="H275" i="30"/>
  <c r="I275" i="30" s="1"/>
  <c r="I274" i="30"/>
  <c r="I273" i="30"/>
  <c r="I272" i="30"/>
  <c r="I271" i="30"/>
  <c r="H270" i="30"/>
  <c r="I270" i="30" s="1"/>
  <c r="I269" i="30"/>
  <c r="I268" i="30"/>
  <c r="I267" i="30"/>
  <c r="I266" i="30"/>
  <c r="I265" i="30"/>
  <c r="I283" i="55"/>
  <c r="I282" i="55"/>
  <c r="I281" i="55"/>
  <c r="I280" i="55"/>
  <c r="H279" i="55"/>
  <c r="I279" i="55" s="1"/>
  <c r="I278" i="55"/>
  <c r="I277" i="55"/>
  <c r="I276" i="55"/>
  <c r="I275" i="55"/>
  <c r="I274" i="55"/>
  <c r="I273" i="55"/>
  <c r="I272" i="55"/>
  <c r="I271" i="55"/>
  <c r="I270" i="55"/>
  <c r="I269" i="55"/>
  <c r="I222" i="31"/>
  <c r="I221" i="31"/>
  <c r="I220" i="31"/>
  <c r="I219" i="31"/>
  <c r="I218" i="31"/>
  <c r="I217" i="31"/>
  <c r="I216" i="31"/>
  <c r="I215" i="31"/>
  <c r="H214" i="31"/>
  <c r="I214" i="31" s="1"/>
  <c r="I213" i="31"/>
  <c r="I212" i="31"/>
  <c r="I211" i="31"/>
  <c r="I210" i="31"/>
  <c r="I209" i="31"/>
  <c r="I208" i="31"/>
  <c r="I189" i="34"/>
  <c r="I188" i="34"/>
  <c r="I187" i="34"/>
  <c r="I186" i="34"/>
  <c r="H185" i="34"/>
  <c r="I185" i="34" s="1"/>
  <c r="I184" i="34"/>
  <c r="I183" i="34"/>
  <c r="I182" i="34"/>
  <c r="I181" i="34"/>
  <c r="I180" i="34"/>
  <c r="I179" i="34"/>
  <c r="I178" i="34"/>
  <c r="I177" i="34"/>
  <c r="I176" i="34"/>
  <c r="I175" i="34"/>
  <c r="I247" i="24"/>
  <c r="I246" i="24"/>
  <c r="I245" i="24"/>
  <c r="I244" i="24"/>
  <c r="I243" i="24"/>
  <c r="I242" i="24"/>
  <c r="I241" i="24"/>
  <c r="I240" i="24"/>
  <c r="I239" i="24"/>
  <c r="I238" i="24"/>
  <c r="I237" i="24"/>
  <c r="I236" i="24"/>
  <c r="I235" i="24"/>
  <c r="I234" i="24"/>
  <c r="I233" i="24"/>
  <c r="I251" i="23"/>
  <c r="I250" i="23"/>
  <c r="I249" i="23"/>
  <c r="I248" i="23"/>
  <c r="I247" i="23"/>
  <c r="H247" i="23"/>
  <c r="I246" i="23"/>
  <c r="I245" i="23"/>
  <c r="I244" i="23"/>
  <c r="I243" i="23"/>
  <c r="I242" i="23"/>
  <c r="I241" i="23"/>
  <c r="I240" i="23"/>
  <c r="I239" i="23"/>
  <c r="I238" i="23"/>
  <c r="I237" i="23"/>
  <c r="I230" i="22"/>
  <c r="I229" i="22"/>
  <c r="I228" i="22"/>
  <c r="I227" i="22"/>
  <c r="H226" i="22"/>
  <c r="I226" i="22" s="1"/>
  <c r="I225" i="22"/>
  <c r="I224" i="22"/>
  <c r="I223" i="22"/>
  <c r="I222" i="22"/>
  <c r="I221" i="22"/>
  <c r="I220" i="22"/>
  <c r="I219" i="22"/>
  <c r="I218" i="22"/>
  <c r="I217" i="22"/>
  <c r="I216" i="22"/>
  <c r="I232" i="21"/>
  <c r="I231" i="21"/>
  <c r="I230" i="21"/>
  <c r="I229" i="21"/>
  <c r="H228" i="21"/>
  <c r="I228" i="21" s="1"/>
  <c r="I227" i="21"/>
  <c r="I226" i="21"/>
  <c r="I225" i="21"/>
  <c r="H224" i="21"/>
  <c r="I224" i="21" s="1"/>
  <c r="I223" i="21"/>
  <c r="I222" i="21"/>
  <c r="I221" i="21"/>
  <c r="I220" i="21"/>
  <c r="I219" i="21"/>
  <c r="I218" i="21"/>
  <c r="I190" i="20"/>
  <c r="I189" i="20"/>
  <c r="I188" i="20"/>
  <c r="I187" i="20"/>
  <c r="I186" i="20"/>
  <c r="I185" i="20"/>
  <c r="I184" i="20"/>
  <c r="I183" i="20"/>
  <c r="I182" i="20"/>
  <c r="H181" i="20"/>
  <c r="I181" i="20" s="1"/>
  <c r="I180" i="20"/>
  <c r="I179" i="20"/>
  <c r="I178" i="20"/>
  <c r="I177" i="20"/>
  <c r="I176" i="20"/>
  <c r="Q79" i="20"/>
  <c r="I182" i="15"/>
  <c r="I181" i="15"/>
  <c r="I180" i="15"/>
  <c r="I179" i="15"/>
  <c r="I178" i="15"/>
  <c r="I177" i="15"/>
  <c r="I176" i="15"/>
  <c r="I175" i="15"/>
  <c r="I174" i="15"/>
  <c r="I173" i="15"/>
  <c r="I172" i="15"/>
  <c r="I171" i="15"/>
  <c r="I170" i="15"/>
  <c r="I169" i="15"/>
  <c r="I168" i="15"/>
  <c r="I183" i="14"/>
  <c r="I182" i="14"/>
  <c r="I181" i="14"/>
  <c r="I180" i="14"/>
  <c r="H179" i="14"/>
  <c r="I179" i="14" s="1"/>
  <c r="I178" i="14"/>
  <c r="I177" i="14"/>
  <c r="I176" i="14"/>
  <c r="I175" i="14"/>
  <c r="I174" i="14"/>
  <c r="I173" i="14"/>
  <c r="I172" i="14"/>
  <c r="I171" i="14"/>
  <c r="I170" i="14"/>
  <c r="I169" i="14"/>
  <c r="R94" i="14"/>
  <c r="I175" i="12"/>
  <c r="I174" i="12"/>
  <c r="I173" i="12"/>
  <c r="I172" i="12"/>
  <c r="I171" i="12"/>
  <c r="I170" i="12"/>
  <c r="I169" i="12"/>
  <c r="I168" i="12"/>
  <c r="I167" i="12"/>
  <c r="I166" i="12"/>
  <c r="I165" i="12"/>
  <c r="I164" i="12"/>
  <c r="I163" i="12"/>
  <c r="I162" i="12"/>
  <c r="I161" i="12"/>
  <c r="R67" i="12"/>
  <c r="I181" i="11"/>
  <c r="I180" i="11"/>
  <c r="I179" i="11"/>
  <c r="I178" i="11"/>
  <c r="H177" i="11"/>
  <c r="I177" i="11" s="1"/>
  <c r="I176" i="11"/>
  <c r="I175" i="11"/>
  <c r="I174" i="11"/>
  <c r="I173" i="11"/>
  <c r="I172" i="11"/>
  <c r="I171" i="11"/>
  <c r="I170" i="11"/>
  <c r="I169" i="11"/>
  <c r="I168" i="11"/>
  <c r="I167" i="11"/>
  <c r="Q92" i="11"/>
  <c r="R68" i="11"/>
  <c r="I284" i="55" l="1"/>
  <c r="F267" i="55" s="1"/>
  <c r="I223" i="31"/>
  <c r="F206" i="31" s="1"/>
  <c r="I191" i="20"/>
  <c r="F174" i="20" s="1"/>
  <c r="I252" i="23"/>
  <c r="F235" i="23" s="1"/>
  <c r="I184" i="14"/>
  <c r="F167" i="14" s="1"/>
  <c r="I230" i="28"/>
  <c r="F213" i="28" s="1"/>
  <c r="I248" i="24"/>
  <c r="F231" i="24" s="1"/>
  <c r="I175" i="9"/>
  <c r="F158" i="9" s="1"/>
  <c r="I229" i="29"/>
  <c r="F212" i="29" s="1"/>
  <c r="I182" i="11"/>
  <c r="F165" i="11" s="1"/>
  <c r="I183" i="15"/>
  <c r="F166" i="15" s="1"/>
  <c r="I233" i="21"/>
  <c r="F216" i="21" s="1"/>
  <c r="I176" i="12"/>
  <c r="F159" i="12" s="1"/>
  <c r="I231" i="22"/>
  <c r="F214" i="22" s="1"/>
  <c r="I239" i="26"/>
  <c r="F222" i="26" s="1"/>
  <c r="I194" i="43"/>
  <c r="F174" i="43" s="1"/>
  <c r="I280" i="30"/>
  <c r="F263" i="30" s="1"/>
  <c r="I190" i="34"/>
  <c r="F173" i="34" s="1"/>
</calcChain>
</file>

<file path=xl/sharedStrings.xml><?xml version="1.0" encoding="utf-8"?>
<sst xmlns="http://schemas.openxmlformats.org/spreadsheetml/2006/main" count="28342" uniqueCount="4774">
  <si>
    <t>Memorandum</t>
  </si>
  <si>
    <t>To:</t>
  </si>
  <si>
    <t>STA</t>
  </si>
  <si>
    <t>From:</t>
  </si>
  <si>
    <t>PE II</t>
  </si>
  <si>
    <t>Date:</t>
  </si>
  <si>
    <t>OIL DEVELOPMENT MINISTERIAL BRIEF FOR THE WEEK OF 29 APRIL - 5th May, 2021</t>
  </si>
  <si>
    <t>Field Development Plans</t>
  </si>
  <si>
    <t>Three (3) FDP applications were being processed during the reporting week.</t>
  </si>
  <si>
    <t>S/N</t>
  </si>
  <si>
    <t>Date Received</t>
  </si>
  <si>
    <t>Application reference No</t>
  </si>
  <si>
    <t>Company</t>
  </si>
  <si>
    <t>OML</t>
  </si>
  <si>
    <t>Field</t>
  </si>
  <si>
    <t>FDP Type</t>
  </si>
  <si>
    <t>Estimated Oil 
and Gas Reserves</t>
  </si>
  <si>
    <t>Expected 
Oil and Gas Rate</t>
  </si>
  <si>
    <t>First
Oil Date</t>
  </si>
  <si>
    <t>Development
 Cost (US$M)</t>
  </si>
  <si>
    <t>Drilling 
Commencement Date</t>
  </si>
  <si>
    <t>Status</t>
  </si>
  <si>
    <t>DEL-ADM-CNL-DPR-LEK-00007L</t>
  </si>
  <si>
    <t>CNL</t>
  </si>
  <si>
    <t>Delta</t>
  </si>
  <si>
    <t>Addendum</t>
  </si>
  <si>
    <t>Action items sent to company for prompt action</t>
  </si>
  <si>
    <t>SPDC-DEV-2020-0201L</t>
  </si>
  <si>
    <t>SPDC</t>
  </si>
  <si>
    <t>Opukushi</t>
  </si>
  <si>
    <t>Main</t>
  </si>
  <si>
    <t>10.87/3.3Bscf</t>
  </si>
  <si>
    <t>Under review</t>
  </si>
  <si>
    <t>18/11/2020</t>
  </si>
  <si>
    <t>SPDC-DEV-2020-0203L</t>
  </si>
  <si>
    <t>Ogbotobo</t>
  </si>
  <si>
    <t>41.5/39.6Bscf</t>
  </si>
  <si>
    <t>Well Drilling Proposals</t>
  </si>
  <si>
    <t>One  (1) drilling proposal was under review during the reporting week.</t>
  </si>
  <si>
    <t>Application Reference no</t>
  </si>
  <si>
    <t>Well 
Location Name</t>
  </si>
  <si>
    <t>Class Approved</t>
  </si>
  <si>
    <t>Block (OPL/OML)</t>
  </si>
  <si>
    <t>Terrain</t>
  </si>
  <si>
    <t>Surface Coordinates (m)</t>
  </si>
  <si>
    <t>Proposed Rig</t>
  </si>
  <si>
    <t>Expected Volumes (Prod/ Reserves BOPD/ MMBO)</t>
  </si>
  <si>
    <t>AFE (US$MM/days)</t>
  </si>
  <si>
    <t>SEEPCO</t>
  </si>
  <si>
    <t>OKW-57H (AA)</t>
  </si>
  <si>
    <t>Being processed</t>
  </si>
  <si>
    <t>OML-143</t>
  </si>
  <si>
    <t>Land</t>
  </si>
  <si>
    <t>Okwuibome</t>
  </si>
  <si>
    <t>Pending field Audit</t>
  </si>
  <si>
    <t>Durga-2</t>
  </si>
  <si>
    <t xml:space="preserve">Awaiting Management’s close-out meeting with SEEPCO/NAPIMS on their outstanding regulatory compliance issues </t>
  </si>
  <si>
    <t>Well Drilling Activities</t>
  </si>
  <si>
    <t>nil</t>
  </si>
  <si>
    <t>Approved Date</t>
  </si>
  <si>
    <t>Well location Name</t>
  </si>
  <si>
    <t>Well Spud Name</t>
  </si>
  <si>
    <t>Well Class</t>
  </si>
  <si>
    <t>Block</t>
  </si>
  <si>
    <t xml:space="preserve">Water depth </t>
  </si>
  <si>
    <t>Surface Coordinates</t>
  </si>
  <si>
    <t>Rig Name</t>
  </si>
  <si>
    <t>Spud Date</t>
  </si>
  <si>
    <t>Drilling days</t>
  </si>
  <si>
    <t>Well Suspension/Plug and Abandonment Proposals</t>
  </si>
  <si>
    <t xml:space="preserve">Four (4) well P&amp;A proposal were being reviewed in the reporting period. </t>
  </si>
  <si>
    <t>Well Name</t>
  </si>
  <si>
    <t>Nature of Operation</t>
  </si>
  <si>
    <t>Rig/Hoist</t>
  </si>
  <si>
    <t>AFE (US$MM/day)</t>
  </si>
  <si>
    <t>Commencement date</t>
  </si>
  <si>
    <t>21/04/2020</t>
  </si>
  <si>
    <t>SPDC-DEV-2020-0074L</t>
  </si>
  <si>
    <t>Forc-073</t>
  </si>
  <si>
    <t>Temporary Suspension</t>
  </si>
  <si>
    <t>ngResurgence HWU</t>
  </si>
  <si>
    <t>1.8MM</t>
  </si>
  <si>
    <t>Operation carried out without statutory approval. Reviewed and Query letter was issued to SPDC on 13/5/2020. Received SPDC’s response on
 18/05/2020. A memo sent to AD OD for HUMR directives. Currently, submitted drilling reports as requested by HUMR. Yet to conclude action.</t>
  </si>
  <si>
    <t>SEEPCO/DPR/ANZ-32/07/20</t>
  </si>
  <si>
    <t>ANZ-32</t>
  </si>
  <si>
    <t>Durga-5</t>
  </si>
  <si>
    <r>
      <t>Reviewed</t>
    </r>
    <r>
      <rPr>
        <sz val="11"/>
        <color rgb="FFFF0000"/>
        <rFont val="Candara"/>
        <family val="2"/>
      </rPr>
      <t xml:space="preserve"> </t>
    </r>
    <r>
      <rPr>
        <sz val="11"/>
        <color theme="1"/>
        <rFont val="Candara"/>
        <family val="2"/>
      </rPr>
      <t>and presently, awaiting NNPC/NAPIMS consent letter to regularised since the well has been suspended. Status confirmed by WZO.</t>
    </r>
  </si>
  <si>
    <t>19.02.2021</t>
  </si>
  <si>
    <t>SPDC-DEV-2020-0181L</t>
  </si>
  <si>
    <t>FORC-52S</t>
  </si>
  <si>
    <t>Rigless</t>
  </si>
  <si>
    <t>Approved</t>
  </si>
  <si>
    <t>12.03.2021</t>
  </si>
  <si>
    <t>Tunu-016ST (Ex CDRY-4)</t>
  </si>
  <si>
    <t>Well suspension</t>
  </si>
  <si>
    <t>3MM</t>
  </si>
  <si>
    <t>14/4/2021</t>
  </si>
  <si>
    <t>NAP/2.13/PSC.P/20.525</t>
  </si>
  <si>
    <t>SNEPCO</t>
  </si>
  <si>
    <t>Bonga-26</t>
  </si>
  <si>
    <t>Suspension</t>
  </si>
  <si>
    <t>Ensco-DS10</t>
  </si>
  <si>
    <t>6.88MUSD/10.8days</t>
  </si>
  <si>
    <t>Q2 2021</t>
  </si>
  <si>
    <t>Well Suspension/Plug and Abandonment Activities</t>
  </si>
  <si>
    <t xml:space="preserve">One (1) well abandonment operation was monitored during the reporting period.  </t>
  </si>
  <si>
    <t>Type of Operation</t>
  </si>
  <si>
    <t>Operation days</t>
  </si>
  <si>
    <t>Approved 20/04/2021</t>
  </si>
  <si>
    <t>SNEPCo</t>
  </si>
  <si>
    <t>Bonga-05</t>
  </si>
  <si>
    <t>Abandonment</t>
  </si>
  <si>
    <t>Ongoing</t>
  </si>
  <si>
    <t>Well Re-entry Proposals</t>
  </si>
  <si>
    <t>Thirty-two (32) well re-entry applications were being processed during the reporting week. Twelve (12) approved</t>
  </si>
  <si>
    <t>Application Reference No</t>
  </si>
  <si>
    <t>Completion Interval (m) MD</t>
  </si>
  <si>
    <t>Current Rate (bopd/MMscf/d)</t>
  </si>
  <si>
    <t>Expected Reserves (MMSTB/MMSCF)</t>
  </si>
  <si>
    <t>09.03.2021</t>
  </si>
  <si>
    <t>JVA/PAR/.2021/039</t>
  </si>
  <si>
    <t>TEPNG</t>
  </si>
  <si>
    <t>OB-108/5</t>
  </si>
  <si>
    <t>Intervention (GLVCO)</t>
  </si>
  <si>
    <t>-</t>
  </si>
  <si>
    <t xml:space="preserve">Rigless </t>
  </si>
  <si>
    <t>205 bopd</t>
  </si>
  <si>
    <t>302.4KUSD/19 days</t>
  </si>
  <si>
    <t>11.03.2021</t>
  </si>
  <si>
    <t>JVA/PAR/.2021/043</t>
  </si>
  <si>
    <t>OFN-17</t>
  </si>
  <si>
    <t>Intervention (TRSCSSV repair)</t>
  </si>
  <si>
    <t>60K USD/11 days</t>
  </si>
  <si>
    <t>Approved 23/04/2021</t>
  </si>
  <si>
    <t>22.03.2021</t>
  </si>
  <si>
    <t>AB/PED/PHC/OM/008/2021</t>
  </si>
  <si>
    <t>NAOC</t>
  </si>
  <si>
    <t>IDU-14LS</t>
  </si>
  <si>
    <t>Intervention (Acid Stimulation)</t>
  </si>
  <si>
    <t>500 bopd/5 MMscfd</t>
  </si>
  <si>
    <t>0.37 MMstb/100.68 BSCF</t>
  </si>
  <si>
    <t>$220,000/7 days</t>
  </si>
  <si>
    <t>Approved 21/04/2021</t>
  </si>
  <si>
    <t>AB/PED/PHC/OM/045/2020</t>
  </si>
  <si>
    <t>OBIAFU 31SS</t>
  </si>
  <si>
    <t>Workover  (additional Perforation)</t>
  </si>
  <si>
    <t>2980 – 3000m MD</t>
  </si>
  <si>
    <t>150 bopd</t>
  </si>
  <si>
    <t>0.68 MMstb/137.40 BSCF</t>
  </si>
  <si>
    <t>$320,960/ 15 days</t>
  </si>
  <si>
    <t>AB/PED/PHC/OM/048/2020</t>
  </si>
  <si>
    <t>OSHIE 9LS</t>
  </si>
  <si>
    <t>3345.5 – 3349m MD</t>
  </si>
  <si>
    <t>150 bopd/2.5 MMscfd</t>
  </si>
  <si>
    <t>2.23 MMstb/20.68 BSCF</t>
  </si>
  <si>
    <t>26.03.2021</t>
  </si>
  <si>
    <t>JVA/PAR/.2021/030</t>
  </si>
  <si>
    <t>IME-10</t>
  </si>
  <si>
    <t>Intervention</t>
  </si>
  <si>
    <t>NA</t>
  </si>
  <si>
    <t>+200 bopd</t>
  </si>
  <si>
    <t>39K USD/6 days</t>
  </si>
  <si>
    <t>07.04.2021</t>
  </si>
  <si>
    <t>JVA/PAR/2021/058</t>
  </si>
  <si>
    <t>OB-124</t>
  </si>
  <si>
    <t>56,403 USD/6 days</t>
  </si>
  <si>
    <t>19.04.2021</t>
  </si>
  <si>
    <t>JVA/PAR/.2021/067</t>
  </si>
  <si>
    <t>AFIA-11</t>
  </si>
  <si>
    <t>Intervention (screen Installation)</t>
  </si>
  <si>
    <t>1583.6 - 1588.6m MD/TH</t>
  </si>
  <si>
    <t>N/A</t>
  </si>
  <si>
    <t>186K USD/8 days</t>
  </si>
  <si>
    <t xml:space="preserve">Being reviewed </t>
  </si>
  <si>
    <t>20.04.2021</t>
  </si>
  <si>
    <t>JVA/PAR/.2021/021</t>
  </si>
  <si>
    <t>IBW-10</t>
  </si>
  <si>
    <t>49,986 USD/4 days</t>
  </si>
  <si>
    <t>Approved 26/04/2021</t>
  </si>
  <si>
    <t>27.04.2021</t>
  </si>
  <si>
    <t>JVA/PAR/.2021/081</t>
  </si>
  <si>
    <t>IBW-18</t>
  </si>
  <si>
    <t>Intervention (TRSCSSV repair)
(ambient valve investigation</t>
  </si>
  <si>
    <t>805 bcpd</t>
  </si>
  <si>
    <t>113.4K USD/8 days</t>
  </si>
  <si>
    <t>Recommended for approval</t>
  </si>
  <si>
    <t>27.03.2021</t>
  </si>
  <si>
    <t>JVA/PAR/.2021/090</t>
  </si>
  <si>
    <t>OB-98</t>
  </si>
  <si>
    <t>Intervention
(ambient valve investigation</t>
  </si>
  <si>
    <t>69 bcpd</t>
  </si>
  <si>
    <t>75.4K USD/6 days</t>
  </si>
  <si>
    <t>JVA/PAR/.2021/091</t>
  </si>
  <si>
    <t>OB-57LS</t>
  </si>
  <si>
    <t>Intervention 
(ambient valve investigation</t>
  </si>
  <si>
    <t>571 b0pd</t>
  </si>
  <si>
    <t>1.25 MMbbl</t>
  </si>
  <si>
    <t>JVA/PAR/.2021/083</t>
  </si>
  <si>
    <t>OFN-11</t>
  </si>
  <si>
    <t>1504 bopd</t>
  </si>
  <si>
    <t>47K USD/8 days</t>
  </si>
  <si>
    <t>26.04.2021</t>
  </si>
  <si>
    <t>SPDC-DEV-2021-0050L</t>
  </si>
  <si>
    <t>IMOR002T</t>
  </si>
  <si>
    <t>Workover 
(ZC &amp; WHM)</t>
  </si>
  <si>
    <t>5893 – 5923 ftah</t>
  </si>
  <si>
    <t>330 bopd</t>
  </si>
  <si>
    <t>1.97MMstb</t>
  </si>
  <si>
    <t>$443,825.07/13days</t>
  </si>
  <si>
    <t>Awaiting input from  BALA on thr status of OML11 whether UMR can start processing well re-entry applications from SPDC.</t>
  </si>
  <si>
    <t>05.11.2020</t>
  </si>
  <si>
    <t>AB/PED/PHC/OM/042/2020</t>
  </si>
  <si>
    <t>Oleh-2S</t>
  </si>
  <si>
    <t xml:space="preserve">Workover </t>
  </si>
  <si>
    <t>3463 – 3467m</t>
  </si>
  <si>
    <t>300bopd/5MMscfd</t>
  </si>
  <si>
    <t>2.69MMstb/36.24Bscf</t>
  </si>
  <si>
    <t>Company issued a non-compliance notice. Awaiting response from Company</t>
  </si>
  <si>
    <t>AB/PED/PHC/OM/041/2020</t>
  </si>
  <si>
    <t>Oleh-4LS/SS</t>
  </si>
  <si>
    <t>Workover</t>
  </si>
  <si>
    <t>3387 – 3394m</t>
  </si>
  <si>
    <t>600bopd/25MMscfd</t>
  </si>
  <si>
    <t>1.03MMstb/32.99Bscf</t>
  </si>
  <si>
    <t>22-01-2021</t>
  </si>
  <si>
    <t>AB/PED/PHC/OM/001/2021</t>
  </si>
  <si>
    <t>Kwale-14T</t>
  </si>
  <si>
    <t>Acid Stimulation</t>
  </si>
  <si>
    <t>3986 – 3996; 3997.5 – 4002; 4004 – 4006m MD</t>
  </si>
  <si>
    <t>Hydroserve Rigless</t>
  </si>
  <si>
    <t>400bopd/10MMscfd</t>
  </si>
  <si>
    <t>1.1MMstb/58.5Bscf</t>
  </si>
  <si>
    <t>0.22MM/7days</t>
  </si>
  <si>
    <t>16.03.2021</t>
  </si>
  <si>
    <t>MJI-LEG-CNL-DPR-LEK-00078L</t>
  </si>
  <si>
    <t>Meji-17HST</t>
  </si>
  <si>
    <t>Through tubing plugback and perforation addition (revalidation)</t>
  </si>
  <si>
    <t>5882 – 5892ft MD</t>
  </si>
  <si>
    <t>670bopd</t>
  </si>
  <si>
    <t>0.94MMstb</t>
  </si>
  <si>
    <t>0.82MM/14days</t>
  </si>
  <si>
    <t>Approved 22/04/2021</t>
  </si>
  <si>
    <t>19/3/2021</t>
  </si>
  <si>
    <t>NMA-ADM-CNL-NSR-LEK-00224L</t>
  </si>
  <si>
    <t>Okan-88H</t>
  </si>
  <si>
    <t>SCSSV Lockout GL initiation</t>
  </si>
  <si>
    <t>8406 – 9192ft MD</t>
  </si>
  <si>
    <t>Performed operation without requisite permit</t>
  </si>
  <si>
    <t>18/3/2021</t>
  </si>
  <si>
    <t>Makaraba-25</t>
  </si>
  <si>
    <t>Well Safety and Security</t>
  </si>
  <si>
    <t>6788 – 6794 ft MD</t>
  </si>
  <si>
    <t>Rigless (Zukus)</t>
  </si>
  <si>
    <t>24/3/2021</t>
  </si>
  <si>
    <t>EWA-LEG-CNL-DPR-LEK-00012L</t>
  </si>
  <si>
    <t>Ewan-30H</t>
  </si>
  <si>
    <t>Tubing Cleanout Reactivation (NRWO)</t>
  </si>
  <si>
    <t>6965 – 7557 ft md</t>
  </si>
  <si>
    <t>$0.20MM</t>
  </si>
  <si>
    <t xml:space="preserve">Approved
20.04.2021
</t>
  </si>
  <si>
    <t>31/3/2021</t>
  </si>
  <si>
    <t>SPDC-DEV-2021-0045L</t>
  </si>
  <si>
    <t>TUNU-013T</t>
  </si>
  <si>
    <t>PB Valve Installation</t>
  </si>
  <si>
    <t>10320 – 11993ft MD</t>
  </si>
  <si>
    <t>1000bopd</t>
  </si>
  <si>
    <t>0.58MMstb</t>
  </si>
  <si>
    <t>Being Reviewed</t>
  </si>
  <si>
    <t>GBK-LEG-CNL-DPR-LEK-00120L</t>
  </si>
  <si>
    <t>Gbokoda-68H</t>
  </si>
  <si>
    <t>Gas lift optimization (NRWO)</t>
  </si>
  <si>
    <t>6,727 – 7,758 dt MD</t>
  </si>
  <si>
    <t>100 bopd</t>
  </si>
  <si>
    <t>Approved 27/04/2021</t>
  </si>
  <si>
    <t>NAP/2.31/PSC.P/21.160</t>
  </si>
  <si>
    <t>Okwuibome-62 (OKW-SW-1)</t>
  </si>
  <si>
    <t>Initial completion</t>
  </si>
  <si>
    <t>2402.86-2404.8  m MD
2777-2778m MD</t>
  </si>
  <si>
    <t>Durga-1</t>
  </si>
  <si>
    <t>1900 bopd</t>
  </si>
  <si>
    <t>2.47 MMstb</t>
  </si>
  <si>
    <t>4.481MM</t>
  </si>
  <si>
    <t>Approved 4/5/2021</t>
  </si>
  <si>
    <t>GBK-LEG-CNL-DPR-LEK-00121L</t>
  </si>
  <si>
    <t>Gbokoda-69H</t>
  </si>
  <si>
    <t>6386 – 7480 ft MD</t>
  </si>
  <si>
    <t>Approved 29/04/2021</t>
  </si>
  <si>
    <t>NAP/2.31/PSC.P/21.162</t>
  </si>
  <si>
    <t>Okwuibome-51 ST (OKW-NW-1-SUB)</t>
  </si>
  <si>
    <t>completion</t>
  </si>
  <si>
    <t>2350.24 – 2356.24 M md
2553.65 – 2558.65 M md</t>
  </si>
  <si>
    <t>2000 BOPD</t>
  </si>
  <si>
    <t>1.65 MMstb</t>
  </si>
  <si>
    <t>4.594MM</t>
  </si>
  <si>
    <t>Anieze-35</t>
  </si>
  <si>
    <t>Initial Completion</t>
  </si>
  <si>
    <t>2353.35 – 2356.35m MD
2478.73 – 2480.73m MD</t>
  </si>
  <si>
    <t>2000bopd</t>
  </si>
  <si>
    <t>5.74MMstb</t>
  </si>
  <si>
    <t>4.28MM/15days</t>
  </si>
  <si>
    <t>Being reviewed</t>
  </si>
  <si>
    <t>28.04.2021</t>
  </si>
  <si>
    <t>FUN-LEG-CNL-DPR-LEK-00032L</t>
  </si>
  <si>
    <t>Funiwa-3</t>
  </si>
  <si>
    <t>Plug and Abandon revalidation</t>
  </si>
  <si>
    <t>8474 – 8490ft
9003 – 9015ft MD</t>
  </si>
  <si>
    <t>Delta Victory barge</t>
  </si>
  <si>
    <t>Not applicable</t>
  </si>
  <si>
    <t>2.7MM/10days</t>
  </si>
  <si>
    <t>REG-LEG-CNL-DPR-LEK-00335L</t>
  </si>
  <si>
    <t>IS-09</t>
  </si>
  <si>
    <t>Workover (downhole isolation)</t>
  </si>
  <si>
    <t>6298 – 6304ft MD
6455 – 6461ft MD
7806 – 7812ft MD</t>
  </si>
  <si>
    <t>Inez Barge</t>
  </si>
  <si>
    <t>$25,176/7days for IS-09, IS-10, PB-07 &amp; PB-18</t>
  </si>
  <si>
    <t>IS-10</t>
  </si>
  <si>
    <t>8417 – 8423ft MD</t>
  </si>
  <si>
    <t>PB-07</t>
  </si>
  <si>
    <t>7550 – 7560ft MD 8199 – 8219ft MD</t>
  </si>
  <si>
    <t>PB-18</t>
  </si>
  <si>
    <t>4584 – 4592ft MD
4604 – 4614ft MD</t>
  </si>
  <si>
    <t>Well Re-entry Activities</t>
  </si>
  <si>
    <t>Five (5) well re-entry activities were monitored in the reporting period. Two (2) were concluded</t>
  </si>
  <si>
    <t>Operation days (AFE)</t>
  </si>
  <si>
    <t>01.03.2021</t>
  </si>
  <si>
    <t>AMKP1-10</t>
  </si>
  <si>
    <t>Recompletion</t>
  </si>
  <si>
    <t>Baltic 1</t>
  </si>
  <si>
    <t>11() days</t>
  </si>
  <si>
    <t xml:space="preserve">Ongoing </t>
  </si>
  <si>
    <t>21.04.2021</t>
  </si>
  <si>
    <t>Okwuibome-63</t>
  </si>
  <si>
    <t>Concluded</t>
  </si>
  <si>
    <t>Ewan-30</t>
  </si>
  <si>
    <t>Tubing Cleanout</t>
  </si>
  <si>
    <t>Princess Magdalene</t>
  </si>
  <si>
    <t>TUPNI</t>
  </si>
  <si>
    <t>Egina-15</t>
  </si>
  <si>
    <t>Helix Q7000</t>
  </si>
  <si>
    <t>Concluded 30/05/2021</t>
  </si>
  <si>
    <t>Akpo-9</t>
  </si>
  <si>
    <t>Wireline Intervention</t>
  </si>
  <si>
    <t>Rig Disposition</t>
  </si>
  <si>
    <t>Nineteen (19) rigs were monitored in Oil Development Branch within the period.</t>
  </si>
  <si>
    <t xml:space="preserve">Five (5) are active, Nine (9) on standby, five (5) stacked, One (1) demob. 
</t>
  </si>
  <si>
    <t>Three Rigs have been granted provisional licenses for 2021</t>
  </si>
  <si>
    <t>Rig/Company</t>
  </si>
  <si>
    <t>Rig/vessel name</t>
  </si>
  <si>
    <t>Rig/vessel type/capacity</t>
  </si>
  <si>
    <t>Location</t>
  </si>
  <si>
    <t>Operating company</t>
  </si>
  <si>
    <t>Operational status</t>
  </si>
  <si>
    <t>2021 licence status</t>
  </si>
  <si>
    <t>BOGEL</t>
  </si>
  <si>
    <t>DURGA-3</t>
  </si>
  <si>
    <t>Top Drive, Land Rig-2000 HP</t>
  </si>
  <si>
    <t>Anieze-37 (IV-B5)</t>
  </si>
  <si>
    <t xml:space="preserve">Drilling </t>
  </si>
  <si>
    <t xml:space="preserve">Yet to be licensed for 2021. A letter was forwarded to BOGEL to continue operations as the Department handles application processing </t>
  </si>
  <si>
    <t>DURGA-6</t>
  </si>
  <si>
    <t>Top Drive, Land Rig-1200 HP</t>
  </si>
  <si>
    <t>Anieze</t>
  </si>
  <si>
    <t>On Standby</t>
  </si>
  <si>
    <t>Yet to be licensed for 2021. A letter was forwarded to BOGEL to continue operations as the Department handles application processing</t>
  </si>
  <si>
    <t xml:space="preserve">Specialty Drilling Fluids </t>
  </si>
  <si>
    <t>SDF-BR-301</t>
  </si>
  <si>
    <t>Swamp</t>
  </si>
  <si>
    <t>Tunu</t>
  </si>
  <si>
    <t>Rigging up</t>
  </si>
  <si>
    <t>Yet to be licensed for 2021</t>
  </si>
  <si>
    <t>DURGA-1</t>
  </si>
  <si>
    <t>Hilong Oil Services Ltd</t>
  </si>
  <si>
    <t>Hilong-29</t>
  </si>
  <si>
    <t>Land Rig</t>
  </si>
  <si>
    <t>Enwhe-7 (Gas well)</t>
  </si>
  <si>
    <t>Drilling</t>
  </si>
  <si>
    <t>Hilong Oil Service and Engineering Limited</t>
  </si>
  <si>
    <t>Hilong-27</t>
  </si>
  <si>
    <t>Obiafu-42 (ex. SW Deep) (Exploratory)</t>
  </si>
  <si>
    <t>Demob March for COVID-19 force majeure</t>
  </si>
  <si>
    <t xml:space="preserve"> Provisional License for 2021</t>
  </si>
  <si>
    <t>Oando Energy Services Limited</t>
  </si>
  <si>
    <t>OES Passion</t>
  </si>
  <si>
    <t>Swamp Barge</t>
  </si>
  <si>
    <t>FOT Onne</t>
  </si>
  <si>
    <t>Stacked</t>
  </si>
  <si>
    <t>Yet to be Licensed for 2021</t>
  </si>
  <si>
    <t>Tasaniola Nig. Limited</t>
  </si>
  <si>
    <t>XJ-120</t>
  </si>
  <si>
    <t>Workover rig</t>
  </si>
  <si>
    <t>Uyo</t>
  </si>
  <si>
    <t>Speciality Drilling Fluids Limited</t>
  </si>
  <si>
    <t>SDF BR-301</t>
  </si>
  <si>
    <t>Onne</t>
  </si>
  <si>
    <t>Provisional License for 2021</t>
  </si>
  <si>
    <t>British Oil and Gas Exploration Limited</t>
  </si>
  <si>
    <t>Durga-4</t>
  </si>
  <si>
    <t>SGORL</t>
  </si>
  <si>
    <t>On rig move to OML 13</t>
  </si>
  <si>
    <t>Standby</t>
  </si>
  <si>
    <t>KCA Deutag Nigeria Limited</t>
  </si>
  <si>
    <t>T-43</t>
  </si>
  <si>
    <t>Idu-8</t>
  </si>
  <si>
    <t>OES Integrity</t>
  </si>
  <si>
    <t>Ogbainbiri Deep-5 (Gas Well)</t>
  </si>
  <si>
    <t>Nigerblossom Nigeria Limited</t>
  </si>
  <si>
    <t>Nigerblossom 101</t>
  </si>
  <si>
    <t>Port Harcourt Yard</t>
  </si>
  <si>
    <t>FODE/Borr Drilling</t>
  </si>
  <si>
    <t>Gerd</t>
  </si>
  <si>
    <t>MPNU</t>
  </si>
  <si>
    <t>Jack-Up</t>
  </si>
  <si>
    <t>Asasa-30A</t>
  </si>
  <si>
    <t>Groa</t>
  </si>
  <si>
    <t>Usari-54</t>
  </si>
  <si>
    <t>Gbaran-07</t>
  </si>
  <si>
    <t>Active Workover (well conversion to water disposal well)</t>
  </si>
  <si>
    <t>Shelf Drilling Nig. Ltd.</t>
  </si>
  <si>
    <t>Baltic</t>
  </si>
  <si>
    <t>Jack-up</t>
  </si>
  <si>
    <t>AMKP1-19</t>
  </si>
  <si>
    <t>Enyie</t>
  </si>
  <si>
    <t>Durga-7</t>
  </si>
  <si>
    <t>On rig move to Ogbu-1</t>
  </si>
  <si>
    <t xml:space="preserve">Yet to be Licensed for 2021 </t>
  </si>
  <si>
    <t>Ocean Deep Drilling ESV Nigeria Ltd (ODENL)</t>
  </si>
  <si>
    <t>Ensco DS-10</t>
  </si>
  <si>
    <t>Drillship</t>
  </si>
  <si>
    <t>Bonga field</t>
  </si>
  <si>
    <t>Active</t>
  </si>
  <si>
    <t>Vessel Disposition</t>
  </si>
  <si>
    <t>Five (5) Vessels are in DOP and are not licensed for 2021.</t>
  </si>
  <si>
    <t>Vessel Company</t>
  </si>
  <si>
    <t>Vessel name</t>
  </si>
  <si>
    <t>Vessel type/capacity</t>
  </si>
  <si>
    <t>Marine Platforms Limited</t>
  </si>
  <si>
    <t>AFRICAN INSPIRATION</t>
  </si>
  <si>
    <t>Intervention Vessel</t>
  </si>
  <si>
    <t>Chevron Agbami</t>
  </si>
  <si>
    <t>SDWPL</t>
  </si>
  <si>
    <t>Agbami Field ROV annual survey operations</t>
  </si>
  <si>
    <t>Not licensed for 2021</t>
  </si>
  <si>
    <t>AFRICAN VISION</t>
  </si>
  <si>
    <t>berthed at Astican's East pier</t>
  </si>
  <si>
    <t>Dry Docking</t>
  </si>
  <si>
    <t>SIEM MARLIN</t>
  </si>
  <si>
    <t>Bonga Field</t>
  </si>
  <si>
    <t>B-13 Tree Preparations</t>
  </si>
  <si>
    <t>Raytheon Nigeria Limited</t>
  </si>
  <si>
    <t>TELFORD T31</t>
  </si>
  <si>
    <t>MPSV</t>
  </si>
  <si>
    <t>Bonga</t>
  </si>
  <si>
    <t>Demob</t>
  </si>
  <si>
    <t>Uniterm Nigeria Limited</t>
  </si>
  <si>
    <t>Helix Q-7000</t>
  </si>
  <si>
    <t>Egina</t>
  </si>
  <si>
    <t>Akpo</t>
  </si>
  <si>
    <t>Not Licensed for 2021</t>
  </si>
  <si>
    <t>Barges and Units</t>
  </si>
  <si>
    <t>Three (3) barges were recorded to be in operation within the week under review</t>
  </si>
  <si>
    <t>Unit Name</t>
  </si>
  <si>
    <t>Operating Company</t>
  </si>
  <si>
    <t>Unit Type</t>
  </si>
  <si>
    <t>Operational Status</t>
  </si>
  <si>
    <t>Comments</t>
  </si>
  <si>
    <t>De Wayles Int Ltd</t>
  </si>
  <si>
    <t>Whiskey Star-IV</t>
  </si>
  <si>
    <t>Jackup Barge</t>
  </si>
  <si>
    <t>Forcados</t>
  </si>
  <si>
    <t>Forc-37 Stimulation</t>
  </si>
  <si>
    <t>JAD Ltd</t>
  </si>
  <si>
    <t>Blue-Fin Tuna</t>
  </si>
  <si>
    <t>Meji</t>
  </si>
  <si>
    <t>MJ-31 Reactivation
MJ-20 Well Safety</t>
  </si>
  <si>
    <t>Ewan</t>
  </si>
  <si>
    <t>Ewan-30 SCSSSV Lock out</t>
  </si>
  <si>
    <t>Revenue Generated</t>
  </si>
  <si>
    <t>Total Revenue</t>
  </si>
  <si>
    <t>S/NO</t>
  </si>
  <si>
    <t>ITEM</t>
  </si>
  <si>
    <t>CURRENCY</t>
  </si>
  <si>
    <t>UNIT PRICE</t>
  </si>
  <si>
    <t>NO OF PROPOSALS</t>
  </si>
  <si>
    <t>AMOUNT (NAIRA)</t>
  </si>
  <si>
    <t>AMOUNT (US$)</t>
  </si>
  <si>
    <t xml:space="preserve">PENALTY ISSUED BY DPR FOR INFRACTIONS </t>
  </si>
  <si>
    <t>US DOLLARS</t>
  </si>
  <si>
    <t xml:space="preserve">APPLICATION FOR A FIELD DEVELOPMENT PROGRAMME (FDP) </t>
  </si>
  <si>
    <t>NAIRA</t>
  </si>
  <si>
    <t>APPLICATION FOR A LICENCE TO OPERATE A DRILLING RIG / WORKOVER HOIST</t>
  </si>
  <si>
    <t xml:space="preserve">APPLICATION FOR REVALIDATION OF AN APPROVAL TO COMMENCE DRILLING </t>
  </si>
  <si>
    <t xml:space="preserve">APPLICATION FOR REVALIDATION OF AN APPROVAL TO RE-ENTER AND RESUME DRILLING OF A WELL </t>
  </si>
  <si>
    <t>APPLICATION TO COMMENCE DRILLING OF A WELL</t>
  </si>
  <si>
    <t>APPLICATION TO RE-ENTER AND COMMENCE SIDETRACK / REDRILL / SUSPENSION / CASING RETIREVAL / P &amp; A OF A WELL</t>
  </si>
  <si>
    <t>REVALIDATION OF SIDETRACK / REDRILL / SUSPENSION / CASING RETRIEVAL / P &amp; A APPROVAL</t>
  </si>
  <si>
    <t xml:space="preserve">NAIRA </t>
  </si>
  <si>
    <t xml:space="preserve">APPLICATION TO RE-ENTER AND RESUME DRILLING OF A WELL </t>
  </si>
  <si>
    <t>LICENCE TO OPERATE A DRILLING RIG VESSEL / WORKOVER HOIST</t>
  </si>
  <si>
    <t>PERMIT TO RE-ENTER A WELL FOR INITIAL COMPLETION / RECOMPLETION / STIMULATION / WORKOVER / PLT</t>
  </si>
  <si>
    <t>REVALIDATION OF PERMIT TO RE-ENTER A WELL FOR INITIAL COMPLETION / RECOMPLETION / STIMULATION / WORKOVER / PLT</t>
  </si>
  <si>
    <t>REQUEST FOR WELL / FACILITY DECOMMISSIONING AND SITE RESTORATION APPROVAL</t>
  </si>
  <si>
    <t>FINES</t>
  </si>
  <si>
    <t>INCINERATED CRUDE OIL</t>
  </si>
  <si>
    <t>SUM</t>
  </si>
  <si>
    <t>Miscellaneous/Others</t>
  </si>
  <si>
    <t>Staff Disposition</t>
  </si>
  <si>
    <t xml:space="preserve">A total of Eleven (11) staff were on ground during the period under review for the Oil Development Branch.  </t>
  </si>
  <si>
    <t>EAP: Four (4) staff were on ground during the period.</t>
  </si>
  <si>
    <t>WAP: Three (3) staff was on ground during the period.</t>
  </si>
  <si>
    <t>DOP: Five (5) staff were on ground during the period</t>
  </si>
  <si>
    <t>Prepared by</t>
  </si>
  <si>
    <t>ALONGE, O.T</t>
  </si>
  <si>
    <t>19th May 2021</t>
  </si>
  <si>
    <t>OIL DEVELOPMENT MINISTERIAL BRIEF FOR THE WEEK OF 13th-19th May, 2021</t>
  </si>
  <si>
    <t>Four (4) FDP applications were being reviewed during the reporting week.</t>
  </si>
  <si>
    <t>AKPO</t>
  </si>
  <si>
    <t>Revision 4</t>
  </si>
  <si>
    <t>Awaiting Dossier</t>
  </si>
  <si>
    <t>Four (4) drilling proposal was under review during the reporting week.</t>
  </si>
  <si>
    <t>10.05.2021</t>
  </si>
  <si>
    <t>OKW-E-IIC-H2</t>
  </si>
  <si>
    <t>456094.74mE;
192802.51mN</t>
  </si>
  <si>
    <t>Durga-3</t>
  </si>
  <si>
    <t>1000bopd/2.79MMbo</t>
  </si>
  <si>
    <t>19.82MM/59days</t>
  </si>
  <si>
    <t>NAP/2.32/PSC.P/21.196</t>
  </si>
  <si>
    <t>SEEEPCO</t>
  </si>
  <si>
    <t>EW-III-E2</t>
  </si>
  <si>
    <t>DEVELOPMENT</t>
  </si>
  <si>
    <t>ONSHORE</t>
  </si>
  <si>
    <t>ENYIE</t>
  </si>
  <si>
    <t>X=468498.75m, Y=191936.62m</t>
  </si>
  <si>
    <t>BOGEL Durga-1</t>
  </si>
  <si>
    <t xml:space="preserve">4.56MMbbl </t>
  </si>
  <si>
    <t>US$15.328MM</t>
  </si>
  <si>
    <t xml:space="preserve">Under review </t>
  </si>
  <si>
    <t>X=471546.95m, Y=190486.70m</t>
  </si>
  <si>
    <t>1.6MMbbl</t>
  </si>
  <si>
    <t>US$14.788MM</t>
  </si>
  <si>
    <t>Under review, awaiting NAPIMS consent letter.</t>
  </si>
  <si>
    <t xml:space="preserve">Three (3) well P&amp;A proposals were being reviewed in the reporting period. </t>
  </si>
  <si>
    <t>FUNIWA-3</t>
  </si>
  <si>
    <t>Plug and Abandon</t>
  </si>
  <si>
    <t>2.7MM</t>
  </si>
  <si>
    <t>Being reviewed.</t>
  </si>
  <si>
    <t xml:space="preserve">Two (2) well abandonment operations were ongoing during the reporting period. One (1) was concluded  </t>
  </si>
  <si>
    <t>20/04/2021</t>
  </si>
  <si>
    <t>Concluded 14/05/2021</t>
  </si>
  <si>
    <t>Bonga-32</t>
  </si>
  <si>
    <t>Twenty-nine(29) well re-entry applications were being processed during the reporting week. three (3) approved</t>
  </si>
  <si>
    <t>Approved 18/05/2021</t>
  </si>
  <si>
    <t>SPDC-PROD-2021-0061L</t>
  </si>
  <si>
    <t>BONN030T</t>
  </si>
  <si>
    <t>Intervention (clean up)</t>
  </si>
  <si>
    <t>350 bopd</t>
  </si>
  <si>
    <t>1.55 MMstb</t>
  </si>
  <si>
    <t>821,272.40/28 days</t>
  </si>
  <si>
    <t>05.05.2021</t>
  </si>
  <si>
    <t>AB/PED/PHC/OM/028/2021</t>
  </si>
  <si>
    <t>Tebidaba-2ST</t>
  </si>
  <si>
    <t>Workover (ESP replacement)</t>
  </si>
  <si>
    <t>PULLING UNIT</t>
  </si>
  <si>
    <t>1500 Bopd/ 1 MMscf/d</t>
  </si>
  <si>
    <t>14.42MMstb/31.05Bscf</t>
  </si>
  <si>
    <t>$3,700,893/37 days</t>
  </si>
  <si>
    <t>06.05.2021</t>
  </si>
  <si>
    <t>MPN-OTE-DPR-DIR-0321-0288</t>
  </si>
  <si>
    <t>Yoho 28B</t>
  </si>
  <si>
    <t>Intervention, (GLVCO)</t>
  </si>
  <si>
    <t>$65,275/90 days</t>
  </si>
  <si>
    <t>Yoho 29B</t>
  </si>
  <si>
    <t>Yoho 31B</t>
  </si>
  <si>
    <t>NAP/2.31/PSC.P/21.164</t>
  </si>
  <si>
    <t>ENYIE-2</t>
  </si>
  <si>
    <t>2626.48 – 2630.49m MD</t>
  </si>
  <si>
    <t>700 bopd</t>
  </si>
  <si>
    <t>1.08 MMbbls</t>
  </si>
  <si>
    <t>US$ 6.360 MM</t>
  </si>
  <si>
    <t>NAP/2.31/PSC.P/21.163</t>
  </si>
  <si>
    <t>ENYIE-1</t>
  </si>
  <si>
    <t>2622.08 – 2626.85m MD</t>
  </si>
  <si>
    <t>950 bopd</t>
  </si>
  <si>
    <t>1.54 MMbbls</t>
  </si>
  <si>
    <t>US$ 4.466 MM</t>
  </si>
  <si>
    <t>14.05.2021</t>
  </si>
  <si>
    <t>Ebocha-8ST</t>
  </si>
  <si>
    <t>ETOPO HWU</t>
  </si>
  <si>
    <t>1520 bopd</t>
  </si>
  <si>
    <t>$3,352,656</t>
  </si>
  <si>
    <t>Under review awaiting additional info.</t>
  </si>
  <si>
    <t xml:space="preserve"> </t>
  </si>
  <si>
    <t>REG-ADM-CNL-DPR-LEK-01306L</t>
  </si>
  <si>
    <t>Makaraba-02</t>
  </si>
  <si>
    <t>9445 – 9450ft MD</t>
  </si>
  <si>
    <t>2000bwpd</t>
  </si>
  <si>
    <t>Makaraba-13D</t>
  </si>
  <si>
    <t>6608 – 6618ft MD</t>
  </si>
  <si>
    <t>700bwpd</t>
  </si>
  <si>
    <t>Makaraba-27</t>
  </si>
  <si>
    <t>6524 – 6532ft MD;
6495 – 6515ft MD</t>
  </si>
  <si>
    <t>1700bwpd</t>
  </si>
  <si>
    <t>Three (3) well re-entry activities were monitored in the reporting period. One (1) was concluded</t>
  </si>
  <si>
    <t>04.05.2021</t>
  </si>
  <si>
    <t>Okwuibome-62</t>
  </si>
  <si>
    <t>Concluded 15/05/2021</t>
  </si>
  <si>
    <t>Twwnty (20) rigs were monitored in Oil Development Branch within the period.</t>
  </si>
  <si>
    <t>Three Rigs have been granted provisional licenses for 2021.  Four (4) active rigs are yet to be licensed</t>
  </si>
  <si>
    <t>Okwuibome-64</t>
  </si>
  <si>
    <t>Okwuibome-51ST</t>
  </si>
  <si>
    <t>OIL DEVELOPMENT MINISTERIAL BRIEF FOR THE WEEK OF 20th-26th May, 2021</t>
  </si>
  <si>
    <t>5.7MMSTB</t>
  </si>
  <si>
    <t>Q3 2021</t>
  </si>
  <si>
    <t>101.81MUSD</t>
  </si>
  <si>
    <t>Under Review</t>
  </si>
  <si>
    <t>Five (5) drilling proposal were under review during the reporting week.</t>
  </si>
  <si>
    <t>OML 143</t>
  </si>
  <si>
    <t>457687.70m E;191835.24m</t>
  </si>
  <si>
    <t>1000bopd/1.99MMbo</t>
  </si>
  <si>
    <t>14.95MM/44 days</t>
  </si>
  <si>
    <t>ENYIE-D</t>
  </si>
  <si>
    <t>Four (4) well P&amp;A proposals were being reviewed in the reporting period. Two (2) were approved.</t>
  </si>
  <si>
    <t>IMOR2T</t>
  </si>
  <si>
    <t>P&amp;A</t>
  </si>
  <si>
    <t>Approved 24.05.2021</t>
  </si>
  <si>
    <t>Memo submitted to AD OD for resolution of outstanding issues.</t>
  </si>
  <si>
    <t>Recommended for disapproval due to non-submission of NNPC/NAPIMS consent letter.</t>
  </si>
  <si>
    <t>Approved 
18-05-2021</t>
  </si>
  <si>
    <t xml:space="preserve">One (1) well abandonment operations were ongoing during the reporting period. One (1) was concluded  </t>
  </si>
  <si>
    <t>Thirty-seven (37) well re-entry applications were being processed during the reporting week. Eleven (11) new re-entries were received.  Eleven (11) were approved</t>
  </si>
  <si>
    <t>Withdrawn and forwarded to gas</t>
  </si>
  <si>
    <t>Approved 20/05/2021</t>
  </si>
  <si>
    <t>Approved 24/05/2021</t>
  </si>
  <si>
    <t>Approved 21/05/2021</t>
  </si>
  <si>
    <t>20.05.2021</t>
  </si>
  <si>
    <t>JVA/PAR/.2021/082</t>
  </si>
  <si>
    <t>OFN-20</t>
  </si>
  <si>
    <t>Intervention (Tubing control)</t>
  </si>
  <si>
    <t>16K USD/3 days</t>
  </si>
  <si>
    <t>21.05.2021</t>
  </si>
  <si>
    <t>JVA/PAR/.2021/094</t>
  </si>
  <si>
    <t>OFN-26</t>
  </si>
  <si>
    <t>0.3 Mbbls</t>
  </si>
  <si>
    <t>46K USD/9 days</t>
  </si>
  <si>
    <t>SPDC-DEV-2021-0058L</t>
  </si>
  <si>
    <t>AHIA010L</t>
  </si>
  <si>
    <t>Workover, (unplugging &amp; WHM)</t>
  </si>
  <si>
    <t>270 bopd</t>
  </si>
  <si>
    <t>1.35 MMstb</t>
  </si>
  <si>
    <t>$177,456/6days</t>
  </si>
  <si>
    <t>IMOR0028L</t>
  </si>
  <si>
    <t>Workover, (Revalidation)</t>
  </si>
  <si>
    <t>EMVAL slickline &amp; Weafri Coiled Tubing</t>
  </si>
  <si>
    <t>200 bopd</t>
  </si>
  <si>
    <t>1.85 MMstb</t>
  </si>
  <si>
    <t>$792,060.27/29 day</t>
  </si>
  <si>
    <t>AB/PED/PHC/OM/036/2021</t>
  </si>
  <si>
    <t>Idu-8ST</t>
  </si>
  <si>
    <t>9.40 MMstb</t>
  </si>
  <si>
    <t>$3,352,656/38 days</t>
  </si>
  <si>
    <t>25.05.2021</t>
  </si>
  <si>
    <t>SPDC-DEV-2021-0064L</t>
  </si>
  <si>
    <t>OGUT008T</t>
  </si>
  <si>
    <t>Intervention (securing)</t>
  </si>
  <si>
    <t>Slickline/WHM</t>
  </si>
  <si>
    <t>$105,520</t>
  </si>
  <si>
    <t>SPDC-DEV-2021-0065L</t>
  </si>
  <si>
    <t>OGUT014T</t>
  </si>
  <si>
    <t>$221,809.65</t>
  </si>
  <si>
    <t>SPDC-DEV-2021-0066L</t>
  </si>
  <si>
    <t>OGUT026T</t>
  </si>
  <si>
    <t>$105,520/7 days</t>
  </si>
  <si>
    <t>SPDC-DEV-2021-0067L</t>
  </si>
  <si>
    <t>OGUT016T</t>
  </si>
  <si>
    <t>$134,016/7 days</t>
  </si>
  <si>
    <t>SPDC-DEV-2021-0068L</t>
  </si>
  <si>
    <t>OGUT028T</t>
  </si>
  <si>
    <t>Meeting held with NAOC on NCN. Awaiting Management directives</t>
  </si>
  <si>
    <t>Issued NCN. Awaiting response from company.</t>
  </si>
  <si>
    <t>Issued NCN. Awaiting response from company</t>
  </si>
  <si>
    <t>Being reviewed. Company asked to submit missing info</t>
  </si>
  <si>
    <t>GBK-LEG-CNL-DPR-LEK-00122L</t>
  </si>
  <si>
    <t>Gbokoda-79H</t>
  </si>
  <si>
    <t>6,674 – 7,447 ft MD</t>
  </si>
  <si>
    <t>Info not provided</t>
  </si>
  <si>
    <t xml:space="preserve">Three (3) well re-entry activities were monitored in the reporting period. </t>
  </si>
  <si>
    <t>Okan-32</t>
  </si>
  <si>
    <t>Perforation Addition and Gas Initiation</t>
  </si>
  <si>
    <t>21.01.2021</t>
  </si>
  <si>
    <t>Agbami-35</t>
  </si>
  <si>
    <t xml:space="preserve">Three (3) are active, Nine (9) on standby, five (5) stacked, One (1) demob. 
</t>
  </si>
  <si>
    <t xml:space="preserve"> Astican's Yard</t>
  </si>
  <si>
    <t>Dangote</t>
  </si>
  <si>
    <t>Mobilisation</t>
  </si>
  <si>
    <t>Agbami</t>
  </si>
  <si>
    <t>Active
Well Intervention</t>
  </si>
  <si>
    <t>Five (5) barges were recorded to be in operation within the week under review</t>
  </si>
  <si>
    <t>Forc-37 Well lift</t>
  </si>
  <si>
    <t>Okan/Meji</t>
  </si>
  <si>
    <t>OK-jkt-16
Ok-105well safety and security
Meji-32 Gas Initiation</t>
  </si>
  <si>
    <t>Noyel-1</t>
  </si>
  <si>
    <t xml:space="preserve">Gbokoda </t>
  </si>
  <si>
    <t>GB-31SBHP</t>
  </si>
  <si>
    <t xml:space="preserve">Concluded </t>
  </si>
  <si>
    <t>Inez Eymard</t>
  </si>
  <si>
    <t>Jackup barge</t>
  </si>
  <si>
    <t>Okan</t>
  </si>
  <si>
    <t>OK-57D
Ds-51D
DS-41
De-04
De-09
De-45
Ok-122</t>
  </si>
  <si>
    <t>Well head Maintenance ongoing</t>
  </si>
  <si>
    <t>o   Action items arising from Opukushi FDP review has been sent to SPDC for prompt response on the 11-05-2021</t>
  </si>
  <si>
    <t>o   SPDC submitted a request to re-enter Forcados-73 well. Based on the foregoing, a disapproval letter was issued to SPDC due to lingering statutory infraction. Currently, reviewing submission from company.</t>
  </si>
  <si>
    <t>o   Virtual meeting with NAOC to deliberate on NCN and issues surrounding.</t>
  </si>
  <si>
    <t>10th June 2021</t>
  </si>
  <si>
    <t>OIL DEVELOPMENT MINISTERIAL BRIEF FOR THE WEEK OF 3-9 June, 2021</t>
  </si>
  <si>
    <t>Eight (8) well P&amp;A proposals were being reviewed in the reporting period. Five (5) were approved</t>
  </si>
  <si>
    <t>Approved 04.06.2021</t>
  </si>
  <si>
    <t>Approved 04.06.2022</t>
  </si>
  <si>
    <t>Approved 04.06.2023</t>
  </si>
  <si>
    <t>Approved 04.06.2024</t>
  </si>
  <si>
    <t>Approved 04.06.2025</t>
  </si>
  <si>
    <t>Reviewing submitted application while awaiting Management’s decision on previous infraction.</t>
  </si>
  <si>
    <t>Disapproved due to non-submission of NNPC/NAPIMS consent letter.(recalled</t>
  </si>
  <si>
    <t>ANY-LEG-CNL-DPR-LEK-00069L</t>
  </si>
  <si>
    <t>Abiteye-13</t>
  </si>
  <si>
    <t>One (1) well abandonment operations were ongoing during the reporting period.</t>
  </si>
  <si>
    <t>Twenty-five (25) well re-entry applications were being processed during the reporting week. Five (5) new re-entries were received.  Three (3) were approved</t>
  </si>
  <si>
    <t>Approved 04/06/2021</t>
  </si>
  <si>
    <t>Awaitng Submission of well logs</t>
  </si>
  <si>
    <t>01.06.2021</t>
  </si>
  <si>
    <t>JVA/PAR/.2021/064</t>
  </si>
  <si>
    <t>AFIA-10</t>
  </si>
  <si>
    <t>Intervention (TRSCSSV &amp; WRSCSSV Instalation)</t>
  </si>
  <si>
    <t xml:space="preserve">Slickline </t>
  </si>
  <si>
    <t>306 bopd</t>
  </si>
  <si>
    <t>0.8 Mbbls</t>
  </si>
  <si>
    <t>$60K/7 days</t>
  </si>
  <si>
    <t>JVA/PAR/.2021/092</t>
  </si>
  <si>
    <t>OFON-24</t>
  </si>
  <si>
    <t>4.7 Mbbls</t>
  </si>
  <si>
    <t>$46K/9 days</t>
  </si>
  <si>
    <t>27.05.2021</t>
  </si>
  <si>
    <t>MER-LEG-CNL-DPR-LEK-00130L</t>
  </si>
  <si>
    <t>Meren-97H</t>
  </si>
  <si>
    <t>7180 – 9020 ft MD (Horizontal/open hole)</t>
  </si>
  <si>
    <t>Bluefin Tuna Barge</t>
  </si>
  <si>
    <t>500bopd</t>
  </si>
  <si>
    <t>0.68MMstb</t>
  </si>
  <si>
    <t>$250k/10 days</t>
  </si>
  <si>
    <t>OKA-LEG-CNL-DPR-LEK-00202L</t>
  </si>
  <si>
    <t>Okan-142H</t>
  </si>
  <si>
    <t>9325 – 10360ft MD</t>
  </si>
  <si>
    <t>0.30MMstb</t>
  </si>
  <si>
    <t>$700k</t>
  </si>
  <si>
    <t>31.05.2021</t>
  </si>
  <si>
    <t>MER-LEG-CNL-DPR-LEK-00131L</t>
  </si>
  <si>
    <t>Meren-110ST</t>
  </si>
  <si>
    <t>6972-6988ft MD</t>
  </si>
  <si>
    <t>400bopd</t>
  </si>
  <si>
    <t>0.54MMstb</t>
  </si>
  <si>
    <t>MJI-LEG-CNL-DPR-LEK-00083L</t>
  </si>
  <si>
    <t>Meji-33H</t>
  </si>
  <si>
    <t>10940 – 12469ft MD</t>
  </si>
  <si>
    <t>Info not supplied</t>
  </si>
  <si>
    <t>$200k/8 days</t>
  </si>
  <si>
    <t>pending</t>
  </si>
  <si>
    <t>Okan-65</t>
  </si>
  <si>
    <t>REG-LEG-CNL-DPR-LEK-00338L</t>
  </si>
  <si>
    <t>West Isan-03</t>
  </si>
  <si>
    <t>5854 5858ft MD
6908-6914ft MD</t>
  </si>
  <si>
    <t>Not available</t>
  </si>
  <si>
    <t>West Isan-05</t>
  </si>
  <si>
    <t>6013-6017ft MD
6436-6440ft MD</t>
  </si>
  <si>
    <t>Mefa-08</t>
  </si>
  <si>
    <t>7650-7687ft MD8042-8066ft MD</t>
  </si>
  <si>
    <t>Mefa-09</t>
  </si>
  <si>
    <t>6912-6925 ft MD</t>
  </si>
  <si>
    <t>Delta-44</t>
  </si>
  <si>
    <t xml:space="preserve">Ten (10) well re-entry activities were monitored in the reporting period. Three (3) were concluded </t>
  </si>
  <si>
    <t>04.06.2021</t>
  </si>
  <si>
    <t>OGUTA 16</t>
  </si>
  <si>
    <t>Well Securing</t>
  </si>
  <si>
    <t>7(7)</t>
  </si>
  <si>
    <t>Ebocha-08</t>
  </si>
  <si>
    <t>ESP Installation/</t>
  </si>
  <si>
    <t>Etopo HWU</t>
  </si>
  <si>
    <t>Idu-08</t>
  </si>
  <si>
    <t>Hydroserve CT</t>
  </si>
  <si>
    <t xml:space="preserve">NAOC </t>
  </si>
  <si>
    <t>Oshie 9L</t>
  </si>
  <si>
    <t>Ambient valve change</t>
  </si>
  <si>
    <t>Emval - SL</t>
  </si>
  <si>
    <t>TEBIDABA 14T</t>
  </si>
  <si>
    <t>Kill &amp; secure the well</t>
  </si>
  <si>
    <t>Hydroserve / Halliburton</t>
  </si>
  <si>
    <t>Forcados-73</t>
  </si>
  <si>
    <t>ngResurgence</t>
  </si>
  <si>
    <t>Ongoing verbal approval issued by H, UMR. Formal request /fees submitted</t>
  </si>
  <si>
    <t>TUNU</t>
  </si>
  <si>
    <t>Rig up/maintenance</t>
  </si>
  <si>
    <t>BR-301</t>
  </si>
  <si>
    <t>General rig maintenance</t>
  </si>
  <si>
    <t xml:space="preserve">Four (4) are active, Nine (9) on standby, five (5) stacked, One (1) demob. 
</t>
  </si>
  <si>
    <t>Rig Type</t>
  </si>
  <si>
    <t>Active
Initial Completion</t>
  </si>
  <si>
    <t>New Shengli-1</t>
  </si>
  <si>
    <t xml:space="preserve">Active
Workover </t>
  </si>
  <si>
    <t>Four (4) Vessels are in OD one (1) is licensed for 2021</t>
  </si>
  <si>
    <t>License process ongoing</t>
  </si>
  <si>
    <t>Licensed for 2021</t>
  </si>
  <si>
    <t>Active
Bonga Flex joint project</t>
  </si>
  <si>
    <t>Meji/DS</t>
  </si>
  <si>
    <t>Mj-31-Gas lift orifice insert (concluded)
DS-23 Casing valves repair (Ongoing)
Ok-105well safety and security (Concluded)
Meji-32 Gas Initiation
 (Concluded)</t>
  </si>
  <si>
    <t>GB-79 SBHP(Concluded)
GB-68 GL Optimisation (Ongoing)</t>
  </si>
  <si>
    <t>malu</t>
  </si>
  <si>
    <t>Malu-29 TTPB &amp; PERF</t>
  </si>
  <si>
    <t>OK-57D
Ds-51D
DS-41
De-04
De-09
De-45
Ok-122
DE-42 RPM Survey
MO-03 RPM Logging</t>
  </si>
  <si>
    <t>Well head Maintenance CONCLUDED
Ongoing</t>
  </si>
  <si>
    <t>o   A verbal approval was granted by H, UMR to CNL’s Abiteye-07 well on the 7th June 2021, to mitigate against gas bubbles found at well head.</t>
  </si>
  <si>
    <t>o   End of well report submitted by SPDC and CNL</t>
  </si>
  <si>
    <t>WAP: Two (2) staff was on ground during the period.</t>
  </si>
  <si>
    <t>OIL DEVELOPMENT MINISTERIAL BRIEF FOR THE WEEK OF 1-7 July, 2021</t>
  </si>
  <si>
    <t>Five (5) FDP applications were being reviewed during the reporting week.</t>
  </si>
  <si>
    <t>Yet to be provided</t>
  </si>
  <si>
    <t>3,560Bopd/yet to be provided</t>
  </si>
  <si>
    <t>The company submitted the requested info</t>
  </si>
  <si>
    <t>Company has responded to DPR concerns.</t>
  </si>
  <si>
    <t>22/06/2021</t>
  </si>
  <si>
    <t>SPDC-DEV-2021-0077L</t>
  </si>
  <si>
    <t>Seibou</t>
  </si>
  <si>
    <t>Adddendum</t>
  </si>
  <si>
    <t>Further information requested from coy</t>
  </si>
  <si>
    <t>SPDC-DEV-2021-0091L</t>
  </si>
  <si>
    <t>Kanbo</t>
  </si>
  <si>
    <t>17.8MMstb/7.5Bscf</t>
  </si>
  <si>
    <t>Eleven (11) drilling proposals were under review during the reporting week.</t>
  </si>
  <si>
    <t>16.06.2021</t>
  </si>
  <si>
    <t>OKW-E-IID-H2</t>
  </si>
  <si>
    <t>456213.11m E;
192878.89m N</t>
  </si>
  <si>
    <t>1000bopd/3.96MMbo</t>
  </si>
  <si>
    <t>14.22/44 days</t>
  </si>
  <si>
    <t>Being reviewed. NAPIMS consent letter submitted.</t>
  </si>
  <si>
    <t xml:space="preserve">Approved </t>
  </si>
  <si>
    <t>07.06.2021</t>
  </si>
  <si>
    <t>ENYIE-X</t>
  </si>
  <si>
    <t>X= 472147.93m, Y= 190402.88m,</t>
  </si>
  <si>
    <t>BOGEL Durga-4</t>
  </si>
  <si>
    <t>3.35MMbbl</t>
  </si>
  <si>
    <t>US$14.788MM/44 days</t>
  </si>
  <si>
    <t>17.06.2021</t>
  </si>
  <si>
    <t>JVA/PAR.2021/148</t>
  </si>
  <si>
    <t>IKIKE OP-1</t>
  </si>
  <si>
    <t>OFFSHORE</t>
  </si>
  <si>
    <t>IKIKE</t>
  </si>
  <si>
    <t>X = 672045m, Y = 469909m</t>
  </si>
  <si>
    <t>18.2 MMbbls</t>
  </si>
  <si>
    <t>25.53M/50.8 days</t>
  </si>
  <si>
    <t>Approved 05.07.2021</t>
  </si>
  <si>
    <t>JVA/PAR.2021/149</t>
  </si>
  <si>
    <t>IKIKE OP-2</t>
  </si>
  <si>
    <t>X = 672046.77m Y = 469910.77m</t>
  </si>
  <si>
    <t>15.2 MMbbls</t>
  </si>
  <si>
    <t>Approved 02.07.2021</t>
  </si>
  <si>
    <t>02.07.2021</t>
  </si>
  <si>
    <t>NAP/2.31/PSC.P/21….</t>
  </si>
  <si>
    <t>ENYIE-W</t>
  </si>
  <si>
    <t>X= 471546.95m, Y= 190486.70m</t>
  </si>
  <si>
    <t>2.86MMbbl</t>
  </si>
  <si>
    <t>US$15.144MM/44 days</t>
  </si>
  <si>
    <t>Under review (Awaiting submission of EWDP)</t>
  </si>
  <si>
    <t>29/06/2021</t>
  </si>
  <si>
    <t>NAP/2.20/PSC.P/21.316</t>
  </si>
  <si>
    <t>AKPO-AU4-P4</t>
  </si>
  <si>
    <t>Development Well</t>
  </si>
  <si>
    <t>OML 130</t>
  </si>
  <si>
    <t>DEEPOFFSHORE</t>
  </si>
  <si>
    <t>55.8MUSD/53 Days</t>
  </si>
  <si>
    <t>Approved 7/7/2021</t>
  </si>
  <si>
    <t>One (1) drilling activity was monitored in the reporting period</t>
  </si>
  <si>
    <t>ENYIE-6</t>
  </si>
  <si>
    <t>DEV</t>
  </si>
  <si>
    <t>=468498.75m, Y=191936.62m</t>
  </si>
  <si>
    <t>44 DAYS</t>
  </si>
  <si>
    <t>ONGOING</t>
  </si>
  <si>
    <t>Forty-four (44) well P&amp;A proposals were being reviewed in the reporting period.One (1) was approved</t>
  </si>
  <si>
    <t>Recalled letter, awaiting management further directives.</t>
  </si>
  <si>
    <t xml:space="preserve"> Approved 6/7/2021</t>
  </si>
  <si>
    <t>3 to 44</t>
  </si>
  <si>
    <t>30/06/2021</t>
  </si>
  <si>
    <t>(Forcado Node) -42 wells</t>
  </si>
  <si>
    <t>Well Suspension</t>
  </si>
  <si>
    <t>Rig-less</t>
  </si>
  <si>
    <t>Bonga-38</t>
  </si>
  <si>
    <t>Concluded 4/07/2021</t>
  </si>
  <si>
    <t>Twenty-three (23) well re-entry applications were being processed during the reporting week. One (1) was approved</t>
  </si>
  <si>
    <t>JVA/PAR.2020/154</t>
  </si>
  <si>
    <t xml:space="preserve">AMKP1-26 </t>
  </si>
  <si>
    <t>Intervention (Revalidation)</t>
  </si>
  <si>
    <t>5588 -5643 m MD</t>
  </si>
  <si>
    <t>Batic</t>
  </si>
  <si>
    <t>+2000 bopd</t>
  </si>
  <si>
    <t>4.6M/21</t>
  </si>
  <si>
    <t>Recommended for disapproval</t>
  </si>
  <si>
    <t>JVA/PAR.2021/155</t>
  </si>
  <si>
    <t xml:space="preserve">AMKP1-28 </t>
  </si>
  <si>
    <t>+500 bopd</t>
  </si>
  <si>
    <t>Issued NCN. Received response from company. Currently reviewing.</t>
  </si>
  <si>
    <t>MAK-LEG-CNL-DPR-LEK-00023L</t>
  </si>
  <si>
    <t>Issued NCN. Received response from company, currently reviewing</t>
  </si>
  <si>
    <t>10.06.2021</t>
  </si>
  <si>
    <t>ABY-ADM-CNL-DPR-LEK-00144L</t>
  </si>
  <si>
    <t>Abiteye-07</t>
  </si>
  <si>
    <t>Recommended for Approval</t>
  </si>
  <si>
    <t>21.06.2021</t>
  </si>
  <si>
    <t>SPDC-DEV-2021-0078L</t>
  </si>
  <si>
    <t>EA033</t>
  </si>
  <si>
    <t>350bopd</t>
  </si>
  <si>
    <t>$4.21MM/17 days</t>
  </si>
  <si>
    <t>JSG-LEG-CNL-DPR-LEK-00337L</t>
  </si>
  <si>
    <t>Meji-55</t>
  </si>
  <si>
    <t>$25,176/5 days</t>
  </si>
  <si>
    <t>Meji-55D</t>
  </si>
  <si>
    <t>24.06.2021</t>
  </si>
  <si>
    <t>DIB-LEG-CNL-DPR-LEK-00122L</t>
  </si>
  <si>
    <t>Dibi-36S</t>
  </si>
  <si>
    <t>2199 – 2854ft MD</t>
  </si>
  <si>
    <t>$430K/12 days</t>
  </si>
  <si>
    <t>30.06.2021</t>
  </si>
  <si>
    <t>SPDC-DEV-2021-0088L</t>
  </si>
  <si>
    <t>EA-020</t>
  </si>
  <si>
    <t>6380 – 6420ft AH</t>
  </si>
  <si>
    <t>600bopd</t>
  </si>
  <si>
    <t>3.59MMSTB</t>
  </si>
  <si>
    <t xml:space="preserve">$4.445MM/17 days </t>
  </si>
  <si>
    <t>25-05-2021</t>
  </si>
  <si>
    <t>SPDC-DEV-2021-0062L</t>
  </si>
  <si>
    <t>Forcados -073</t>
  </si>
  <si>
    <t>Re-completion</t>
  </si>
  <si>
    <t>5455 – 5480ftah
5748 – 5765ftah</t>
  </si>
  <si>
    <t>1600bopd</t>
  </si>
  <si>
    <t>4.5MMstb</t>
  </si>
  <si>
    <t>7.25MMstb</t>
  </si>
  <si>
    <t>Approved 6/7/2021</t>
  </si>
  <si>
    <t>30/6/2021</t>
  </si>
  <si>
    <t>Bonga-14</t>
  </si>
  <si>
    <t>Re-entry for  Christmas tree Change-out</t>
  </si>
  <si>
    <t>10,214-13,447 ftah</t>
  </si>
  <si>
    <t>3.7MMSTB</t>
  </si>
  <si>
    <t>5.14MUSD/8.83 days</t>
  </si>
  <si>
    <t>Eighteen  (18) well re-entry activities were monitored in the reporting period. Five (5) were concluded</t>
  </si>
  <si>
    <t>Malu-29</t>
  </si>
  <si>
    <t>TTPB &amp; Perforation</t>
  </si>
  <si>
    <t>Ongoing – verbal approval issued by H, UMR. Formal request /fees submitted.</t>
  </si>
  <si>
    <t>TUNU-03</t>
  </si>
  <si>
    <t>Wellhead repairs</t>
  </si>
  <si>
    <t>Eyewu-2</t>
  </si>
  <si>
    <t>Ongoing-verbal approval issued by HUMR</t>
  </si>
  <si>
    <t>Parabe-07</t>
  </si>
  <si>
    <t>Isolation (Well Safety)</t>
  </si>
  <si>
    <t>Bluefin Tuna</t>
  </si>
  <si>
    <t xml:space="preserve">Completed </t>
  </si>
  <si>
    <t>Funiwa-03</t>
  </si>
  <si>
    <t>Zonal Isolation</t>
  </si>
  <si>
    <t>Delta Victory</t>
  </si>
  <si>
    <t>Meren-102</t>
  </si>
  <si>
    <t>RPM logging</t>
  </si>
  <si>
    <t>Gbokoda-21</t>
  </si>
  <si>
    <t>SBHP Survey</t>
  </si>
  <si>
    <t>Completed</t>
  </si>
  <si>
    <t xml:space="preserve">BR-15i </t>
  </si>
  <si>
    <t>Meji-56</t>
  </si>
  <si>
    <t>Gas lift initiation</t>
  </si>
  <si>
    <t>Blue-fin Tuna</t>
  </si>
  <si>
    <t>Gas lift optimization</t>
  </si>
  <si>
    <t>Okan 65</t>
  </si>
  <si>
    <t>GL initiation</t>
  </si>
  <si>
    <t>Ongoing. Unfavourable sea condition to position barge</t>
  </si>
  <si>
    <t>Okan-90H</t>
  </si>
  <si>
    <t>SBHP survey</t>
  </si>
  <si>
    <t>Acid stimulation</t>
  </si>
  <si>
    <t xml:space="preserve">Meji-33 </t>
  </si>
  <si>
    <t>Meji-17</t>
  </si>
  <si>
    <t>TTPB and Perforation</t>
  </si>
  <si>
    <t>Operations Suspended</t>
  </si>
  <si>
    <t xml:space="preserve">Three (3) are active, Ten (10) on standby, five (5) stacked, One (1) demob. 
</t>
  </si>
  <si>
    <t xml:space="preserve">Three Rigs have been granted provisional licenses for 2021. </t>
  </si>
  <si>
    <t>Tunu-03</t>
  </si>
  <si>
    <t>Rigging Rigging up/General maintenance</t>
  </si>
  <si>
    <t>Four (4) Vessels were monitored in the reporting period.</t>
  </si>
  <si>
    <t>License process in view</t>
  </si>
  <si>
    <t>Bonga-66 Well Prep</t>
  </si>
  <si>
    <t>Provisional License Granted</t>
  </si>
  <si>
    <t>Workover Hoists&amp; Units</t>
  </si>
  <si>
    <t>Five (5) Workover hoists/units were monitored in the reporting period</t>
  </si>
  <si>
    <t>Etopo</t>
  </si>
  <si>
    <t>HWU</t>
  </si>
  <si>
    <t>Ebocha-8</t>
  </si>
  <si>
    <t xml:space="preserve">Active </t>
  </si>
  <si>
    <t>Non-licensed</t>
  </si>
  <si>
    <t>EMVAL NIG. LTD</t>
  </si>
  <si>
    <t>Slickline</t>
  </si>
  <si>
    <t>OGUTA-16</t>
  </si>
  <si>
    <t xml:space="preserve">Rigless unit </t>
  </si>
  <si>
    <t>UMUE-9L</t>
  </si>
  <si>
    <t>Non-licensed unit</t>
  </si>
  <si>
    <t>Rigless unit</t>
  </si>
  <si>
    <t>UMUE-10L</t>
  </si>
  <si>
    <t xml:space="preserve">MJ-56 GL Initiation
MJ-04D Storm Choke Check
Ewan-30H GL optimization
</t>
  </si>
  <si>
    <t xml:space="preserve">MJ-56-completed
MJ-04-storm choke check carried out. Well shut-in to build pressure.
Ewan-30H-ongoing
</t>
  </si>
  <si>
    <t>Malu</t>
  </si>
  <si>
    <t xml:space="preserve">Malu-29 TTPB &amp; PERF
MJ-17TTPB &amp; PERF
Okan-65 GL initiation
Okan-90H SBHP survey
Okan-142H Acid stimulation
</t>
  </si>
  <si>
    <t>ongoing</t>
  </si>
  <si>
    <t>AB-07 wellhead leak repairs
AB-07D Tested tree Valves</t>
  </si>
  <si>
    <t>Meren-102-completed</t>
  </si>
  <si>
    <t>Abiteye</t>
  </si>
  <si>
    <t>AB-07 wellhead leak repairs
GB-21H SBHP Survey</t>
  </si>
  <si>
    <t xml:space="preserve">Funiwa </t>
  </si>
  <si>
    <t>Funiwa-03 zonal isolation</t>
  </si>
  <si>
    <t>Christmas Tree Change</t>
  </si>
  <si>
    <t>o    SPDC requested to submit FDP Economics parameters for Seibou and Kanbo FDP, with template issued by DPR.</t>
  </si>
  <si>
    <t>o    A reminder was sent via mail dated 7/7/2021 as per pending concerns arising from the Delta FDP application submitted for our review and consideration.</t>
  </si>
  <si>
    <t>EAP: Three (3) staff were on ground during the period.</t>
  </si>
  <si>
    <t>OIL DEVELOPMENT MINISTERIAL BRIEF FOR THE WEEK OF 8-14 July, 2021</t>
  </si>
  <si>
    <t>Action items still being awaited. Though, a reminder was sent via mail on the ----</t>
  </si>
  <si>
    <t>Seven (7) drilling proposals were under review during the reporting week. One (1) was approved</t>
  </si>
  <si>
    <t xml:space="preserve">Recommended for approval </t>
  </si>
  <si>
    <t>Two (2) drilling activities were monitored in the reporting period</t>
  </si>
  <si>
    <t>Onshore</t>
  </si>
  <si>
    <t>Akpo-AU4P4</t>
  </si>
  <si>
    <t>Akpo-57</t>
  </si>
  <si>
    <t>Deepwater</t>
  </si>
  <si>
    <t>14/7/2021</t>
  </si>
  <si>
    <t>Forty-seven (47) well P&amp;A proposals were being reviewed in the reporting period. One (1) was approved</t>
  </si>
  <si>
    <t>12.07.2021</t>
  </si>
  <si>
    <t>MPN-DRL-DPR-DIR-0521-0152</t>
  </si>
  <si>
    <t>Edop-19BU</t>
  </si>
  <si>
    <t>Install tubing plug</t>
  </si>
  <si>
    <t>13.07.2021</t>
  </si>
  <si>
    <t>MPN-DRL-DPR-DIR-0721-0050</t>
  </si>
  <si>
    <t>ENANG 42CL</t>
  </si>
  <si>
    <t>SPDC-DEV-2021-0087L</t>
  </si>
  <si>
    <t>Forcados Yokri-02</t>
  </si>
  <si>
    <t>Info Not available</t>
  </si>
  <si>
    <t>Under review, request for further information sent to SPDC.</t>
  </si>
  <si>
    <t>Forcados Yokri-04</t>
  </si>
  <si>
    <t>Forcados Yokri-11</t>
  </si>
  <si>
    <t>Forcados Yokri-20</t>
  </si>
  <si>
    <t>Forcados Yokri-24</t>
  </si>
  <si>
    <t>Forcados Yokri-29</t>
  </si>
  <si>
    <t>Forcados Yokri-30</t>
  </si>
  <si>
    <t>Forcados Yokri-32</t>
  </si>
  <si>
    <t>Forcados Yokri-33</t>
  </si>
  <si>
    <t>Forcados Yokri-34</t>
  </si>
  <si>
    <t>Forcados Yokri-38</t>
  </si>
  <si>
    <t>Forcados Yokri-41</t>
  </si>
  <si>
    <t>Forcados Yokri-42</t>
  </si>
  <si>
    <t>Forcados Yokri-43</t>
  </si>
  <si>
    <t>Forcados Yokri-47</t>
  </si>
  <si>
    <t>Forcados Yokri-56</t>
  </si>
  <si>
    <t>Forcados Yokri-58</t>
  </si>
  <si>
    <t>Forcados Yokri-59</t>
  </si>
  <si>
    <t>Forcados Yokri-61</t>
  </si>
  <si>
    <t>Forcados Yokri-62</t>
  </si>
  <si>
    <t>Forcados Yokri-63</t>
  </si>
  <si>
    <t>Forcados Yokri-65</t>
  </si>
  <si>
    <t>Forcados Yokri-69</t>
  </si>
  <si>
    <t>Forcados Yokri-71</t>
  </si>
  <si>
    <t>Forcados Yokri-82</t>
  </si>
  <si>
    <t>Forcados Yokri-83</t>
  </si>
  <si>
    <t>Forcados Yokri-89</t>
  </si>
  <si>
    <t>Forcados Yokri-91</t>
  </si>
  <si>
    <t>Forcados Yokri-93</t>
  </si>
  <si>
    <t>Forcados Yokri-94</t>
  </si>
  <si>
    <t>Forcados Yokri-95</t>
  </si>
  <si>
    <t>Forcados Yokri-100</t>
  </si>
  <si>
    <t>Forcados Yokri-102</t>
  </si>
  <si>
    <t>Forcados Yokri-103</t>
  </si>
  <si>
    <t>Forcados Yokri-104</t>
  </si>
  <si>
    <t>Forcados Yokri-107</t>
  </si>
  <si>
    <t>Forcados Yokri-131</t>
  </si>
  <si>
    <t>Forcados Yokri-132</t>
  </si>
  <si>
    <t>Forcados Yokri-134</t>
  </si>
  <si>
    <t>Forcados Yokri-135</t>
  </si>
  <si>
    <t>Forcados Yokri-139</t>
  </si>
  <si>
    <t>Forcados Yokri-140</t>
  </si>
  <si>
    <t>9th July 2021</t>
  </si>
  <si>
    <t>SNEPCO-DEV-2021-0017L</t>
  </si>
  <si>
    <t>Approved 9/07/2021</t>
  </si>
  <si>
    <t>Twenty (20) well re-entry applications were being processed during the reporting week. Seven (7) were approved</t>
  </si>
  <si>
    <t>SPDC-PROD-2021-0738L</t>
  </si>
  <si>
    <t>DBUC015T</t>
  </si>
  <si>
    <t>water shut-off, perforation extension, and sand consolidation</t>
  </si>
  <si>
    <t>10,310 – 10,319 ftah</t>
  </si>
  <si>
    <t>900 bopd</t>
  </si>
  <si>
    <t>1.38MMstb</t>
  </si>
  <si>
    <t>Issued a query letter to NAOC on observed statutory infractions.</t>
  </si>
  <si>
    <t>Same as above</t>
  </si>
  <si>
    <t xml:space="preserve"> Currently reviewing NCN response from CNL.</t>
  </si>
  <si>
    <t>AB/PED/PHC/OM/049/2021</t>
  </si>
  <si>
    <t>ASHAKA 4ST-2</t>
  </si>
  <si>
    <t>Perforation</t>
  </si>
  <si>
    <t>3226-3229mMD</t>
  </si>
  <si>
    <t>150bopd/ 6MMscf</t>
  </si>
  <si>
    <t>4.48MMSTB</t>
  </si>
  <si>
    <t>$320,000/15days</t>
  </si>
  <si>
    <t xml:space="preserve">Earlier, being reviewed, further information requested from the company.
Currently, observed operation has commenced without requisite permit
</t>
  </si>
  <si>
    <t>REG-LEG-DPR-LEK-00337L</t>
  </si>
  <si>
    <t>OKAN-122</t>
  </si>
  <si>
    <t>WELL ISOLATION</t>
  </si>
  <si>
    <t>10030-10150ft</t>
  </si>
  <si>
    <t>$25,176/7days</t>
  </si>
  <si>
    <t>OKAN-105H</t>
  </si>
  <si>
    <t>10652-11444ft</t>
  </si>
  <si>
    <t>SONAM 07 ST2</t>
  </si>
  <si>
    <t>11784-11884ft-MD</t>
  </si>
  <si>
    <t>NAP/2.13/PSC.A/21.280</t>
  </si>
  <si>
    <t>Thirteen  (13) well re-entry activities were monitored in the reporting period.</t>
  </si>
  <si>
    <t>09.02.2021</t>
  </si>
  <si>
    <t>Soku-17</t>
  </si>
  <si>
    <t>Sand Wash &amp; acid stimulation</t>
  </si>
  <si>
    <t>Recompletion -ongoing.</t>
  </si>
  <si>
    <t>General rig maintenance-Ongoing</t>
  </si>
  <si>
    <t>GB-82</t>
  </si>
  <si>
    <t>Eyewu - 2</t>
  </si>
  <si>
    <t>No update</t>
  </si>
  <si>
    <t>Rigging up/General maintenance</t>
  </si>
  <si>
    <t>Jackup Barge - SEWOP</t>
  </si>
  <si>
    <t>Ewan-30H GL optimization</t>
  </si>
  <si>
    <t>Ewan-30H-ongoing</t>
  </si>
  <si>
    <t xml:space="preserve">Malu-29 TTPB &amp; PERF
Okan-65 GL initiation
Okan-90H SBHP survey
Okan-142H Acid stimulation
</t>
  </si>
  <si>
    <t xml:space="preserve">Ongoing 
Okan-90H completed
</t>
  </si>
  <si>
    <t xml:space="preserve">
Meji-33 GL Initiation
Meji-17 Perforation
</t>
  </si>
  <si>
    <t xml:space="preserve">AB-07 wellhead leak repairs
GB-21H SBHP Survey
BR-15i SBHP survey
GB-82 SBHP Survey
</t>
  </si>
  <si>
    <t xml:space="preserve">o    Letter sent to NAOC on statutory infraction </t>
  </si>
  <si>
    <t>o     SPDC’s Sagr003L notification letter on temporary suspension was received via mail on the 9th July 2021.</t>
  </si>
  <si>
    <t>WAP: Three (3) staff were on ground during the period.</t>
  </si>
  <si>
    <t>DOP: Three (3) staff were on ground during the period</t>
  </si>
  <si>
    <t>OIL DEVELOPMENT MINISTERIAL BRIEF FOR THE WEEK OF 15-21 July, 2021</t>
  </si>
  <si>
    <t>Five (5) FDP applications were being reviewed during the reporting week. One (1) was approved</t>
  </si>
  <si>
    <t>Revision 5</t>
  </si>
  <si>
    <t>Approved 14/07/2021</t>
  </si>
  <si>
    <t>Six (6) drilling proposals were under review during the reporting week.</t>
  </si>
  <si>
    <t>Akpo-AU4-P4</t>
  </si>
  <si>
    <t>1338m</t>
  </si>
  <si>
    <t>Forty-seven (47) well P&amp;A proposals were being reviewed in the reporting period. Three (3) were approved</t>
  </si>
  <si>
    <t xml:space="preserve">Approved 16.07.2021 </t>
  </si>
  <si>
    <t>Approved 16.07.2021</t>
  </si>
  <si>
    <t>Fourteen (14) well re-entry applications were being processed during the reporting week.</t>
  </si>
  <si>
    <t>19.07.2021</t>
  </si>
  <si>
    <t>AB/PED/PHC/OM/053/2021</t>
  </si>
  <si>
    <t>Samabiri East 8T</t>
  </si>
  <si>
    <t>Intervention (ESP flush)</t>
  </si>
  <si>
    <t>HYDROSERVE RIGLESS UNIT</t>
  </si>
  <si>
    <t>22.85MMstb</t>
  </si>
  <si>
    <t>AB/PED/PHC/OM/055/2021</t>
  </si>
  <si>
    <t>Ebocha 11ST</t>
  </si>
  <si>
    <t>Workover (ESP installation)</t>
  </si>
  <si>
    <t>ETOPO HYDRAULIC WORKOVER UNIT</t>
  </si>
  <si>
    <t>1500 bopd</t>
  </si>
  <si>
    <t>2.5MMstb</t>
  </si>
  <si>
    <t xml:space="preserve">
A non- compliance notice was raised for carrying out Oriented perforations without requisite statutory approval-Letter yet to dispatched
</t>
  </si>
  <si>
    <t xml:space="preserve">
 Application has been sent to GMR SBU since is a NAG well via mail
</t>
  </si>
  <si>
    <t xml:space="preserve">Being reviewed. 
Awaiting CNL response on the information required to enable us proceed further.
</t>
  </si>
  <si>
    <t xml:space="preserve">
Application has been sent to GMR SBU since is a NAG well. 
.</t>
  </si>
  <si>
    <t>Sixteen  (16) well re-entry activities were monitored in the reporting period.</t>
  </si>
  <si>
    <t>Oguta-16</t>
  </si>
  <si>
    <t>Well securing</t>
  </si>
  <si>
    <t>EMVAL rigless unit</t>
  </si>
  <si>
    <t>General rig maintenance ongoing.</t>
  </si>
  <si>
    <t>Rig maintenance percentage completion =85%</t>
  </si>
  <si>
    <t>Blue-fin Tuna - SEWOP</t>
  </si>
  <si>
    <t>Inez Eymard-SEWOP</t>
  </si>
  <si>
    <t>Bonga-39STRD</t>
  </si>
  <si>
    <t xml:space="preserve">Active
Recompletion </t>
  </si>
  <si>
    <t>Akpo Field</t>
  </si>
  <si>
    <t>non operational</t>
  </si>
  <si>
    <t>Active
Acid Stimulation</t>
  </si>
  <si>
    <t>DOP: Four (4) staff were on ground during the period</t>
  </si>
  <si>
    <t>AD OD</t>
  </si>
  <si>
    <t>OIL DEVELOPMENT MINISTERIAL BRIEF FOR THE WEEK OF 12-18 August, 2021</t>
  </si>
  <si>
    <t>Six (6) FDP applications were being reviewed during the reporting week.</t>
  </si>
  <si>
    <t>16.08.2021</t>
  </si>
  <si>
    <t>AB/PED/PHC/OM/045/2021</t>
  </si>
  <si>
    <t>MANUSO</t>
  </si>
  <si>
    <t xml:space="preserve">Main </t>
  </si>
  <si>
    <t>15.48 MMstb/475.63 BCF</t>
  </si>
  <si>
    <t>16700 bcpd/270 MMscf/d</t>
  </si>
  <si>
    <t>01.01.2024</t>
  </si>
  <si>
    <t>Q4 2023</t>
  </si>
  <si>
    <t xml:space="preserve">Action items still being awaited. Though, a reminder was sent via mail and a letter on the subject.
CNL requested for a meeting via mail stated for 5th August 2021.
DPR replied that all information requested need to be provided first.
CNL sent Addendum feedback via mail on 11th August 2021.
</t>
  </si>
  <si>
    <t xml:space="preserve">Being reviewed
Currently undergoing final compilation for AD, OD and HUMR consideration.
</t>
  </si>
  <si>
    <t>23/07/2021</t>
  </si>
  <si>
    <t>SPDC-DEV-2021-0099L</t>
  </si>
  <si>
    <t>Benisede</t>
  </si>
  <si>
    <t>Revision</t>
  </si>
  <si>
    <t>11.95/50</t>
  </si>
  <si>
    <t>Received Economics review from Planning SBU. Being reviewed.</t>
  </si>
  <si>
    <t>Eight (8) drilling proposals were under review during the reporting week.</t>
  </si>
  <si>
    <t>NAP/2.32/PSC.P/21.195</t>
  </si>
  <si>
    <t>17.08.2021</t>
  </si>
  <si>
    <t>NAP/2.31/PSC.B/21.399</t>
  </si>
  <si>
    <t>ENYIE-B1</t>
  </si>
  <si>
    <t>2.0 MMbbl</t>
  </si>
  <si>
    <t>Under review awaiting application dossier</t>
  </si>
  <si>
    <t>NAP/2.31/PSC.B/21.335</t>
  </si>
  <si>
    <t>ENYIE-Z</t>
  </si>
  <si>
    <t>2.21 MMbbl</t>
  </si>
  <si>
    <t>NAP/2.31/PSC.P/21.204</t>
  </si>
  <si>
    <t>OKW-E-IIC-H3</t>
  </si>
  <si>
    <t>457687.70m E;
191835.24m</t>
  </si>
  <si>
    <t>Being reviewed. Awaiting EWDP submission.</t>
  </si>
  <si>
    <t>Being reviewed. Awaiting EWDP submission</t>
  </si>
  <si>
    <t>Five (5) drilling activities were monitored in the reporting period</t>
  </si>
  <si>
    <t>18 (44) DAYS</t>
  </si>
  <si>
    <t>Drilled to TD 20.07.2021</t>
  </si>
  <si>
    <t>Enyie-X</t>
  </si>
  <si>
    <t>ENYIE-7</t>
  </si>
  <si>
    <t>X=472147.93m,Y=190402.88m</t>
  </si>
  <si>
    <t>DURGA-7</t>
  </si>
  <si>
    <t>14.07.2021</t>
  </si>
  <si>
    <t>Drilled to TD 01.08.2021</t>
  </si>
  <si>
    <t>Enyie-D</t>
  </si>
  <si>
    <t>ENYIE-8</t>
  </si>
  <si>
    <t>03.08.2021</t>
  </si>
  <si>
    <t>15 (44) DAYS</t>
  </si>
  <si>
    <t>18-02-2021</t>
  </si>
  <si>
    <t>TUNU-CDRY-3</t>
  </si>
  <si>
    <t>DEV.</t>
  </si>
  <si>
    <t>SWAMP</t>
  </si>
  <si>
    <t>Rig on General maintenance. 94% completed.</t>
  </si>
  <si>
    <t>Akpo-58</t>
  </si>
  <si>
    <t>596,361.17 mE
344,917 mN</t>
  </si>
  <si>
    <t>29/7/2021</t>
  </si>
  <si>
    <t>Drilling Operations Suspended due to a Covid Outbreak on Rig</t>
  </si>
  <si>
    <t>Fifty-six (56) well P&amp;A proposals were being reviewed in the reporting period.  Thirteen (13) were approved</t>
  </si>
  <si>
    <t>05.08.2021</t>
  </si>
  <si>
    <t>SPDC-PROD-2021-0849L</t>
  </si>
  <si>
    <t>BELEMA-002T</t>
  </si>
  <si>
    <t>NRV &amp; Downhole Plug</t>
  </si>
  <si>
    <t>slickline</t>
  </si>
  <si>
    <t>Approved 11.08.2021</t>
  </si>
  <si>
    <t>BELEMA-005S</t>
  </si>
  <si>
    <t xml:space="preserve">NRV </t>
  </si>
  <si>
    <t>BELEMA-005L</t>
  </si>
  <si>
    <t>BELEMA-006S</t>
  </si>
  <si>
    <t>BELEMA-006L</t>
  </si>
  <si>
    <t>BELEMA-007S</t>
  </si>
  <si>
    <t>BELEMA-007L</t>
  </si>
  <si>
    <t>BELEMA-008T</t>
  </si>
  <si>
    <t>BELEMA-009T</t>
  </si>
  <si>
    <t>BELEMA-010S</t>
  </si>
  <si>
    <t>BELEMA-010L</t>
  </si>
  <si>
    <t>BELEMA-011T</t>
  </si>
  <si>
    <t>BELEMA NORTH-001T</t>
  </si>
  <si>
    <t>Layemamus JUB</t>
  </si>
  <si>
    <t>Ninteen (19) well re-entry applications were being processed during the reporting week. Three (3) were approved</t>
  </si>
  <si>
    <t>29.07.2021</t>
  </si>
  <si>
    <t>SPDC-PROD-2021-0816L</t>
  </si>
  <si>
    <t>Ubie005S</t>
  </si>
  <si>
    <t xml:space="preserve">Workover
(PBV recalibration) </t>
  </si>
  <si>
    <t>WellOpt Slickline</t>
  </si>
  <si>
    <t>850 bopd</t>
  </si>
  <si>
    <t>1.45MMstb</t>
  </si>
  <si>
    <t xml:space="preserve">Approved 17.08.2021. </t>
  </si>
  <si>
    <t>Ubie003L</t>
  </si>
  <si>
    <t>Revalidation (ZC)</t>
  </si>
  <si>
    <t>8518 - 8522 ftah</t>
  </si>
  <si>
    <t>Haliburton coiled tubing unit</t>
  </si>
  <si>
    <t>1.41 MMstb</t>
  </si>
  <si>
    <t>Approved 17.08.2021.</t>
  </si>
  <si>
    <t>02.08.2021</t>
  </si>
  <si>
    <t>SPDC-PROD-2021-0837L</t>
  </si>
  <si>
    <t>DBUC012T</t>
  </si>
  <si>
    <t>10,279 – 10,288; 10,302 – 10,308 ftah</t>
  </si>
  <si>
    <t>1.37MMstb</t>
  </si>
  <si>
    <t xml:space="preserve">Under review awaiting evidence of payment </t>
  </si>
  <si>
    <t>Idu-11</t>
  </si>
  <si>
    <t>Intervention (N2 lifting)</t>
  </si>
  <si>
    <t>Approved 13.08.2021.</t>
  </si>
  <si>
    <t>JVA.PAR.2021/156</t>
  </si>
  <si>
    <t xml:space="preserve">AMKP1-37 </t>
  </si>
  <si>
    <t xml:space="preserve">Revalidation PLT </t>
  </si>
  <si>
    <t>Baltic rig</t>
  </si>
  <si>
    <t>11.08.2021</t>
  </si>
  <si>
    <t>SPDC-DEV-2021-0096L</t>
  </si>
  <si>
    <t>AHIA014S</t>
  </si>
  <si>
    <t>Intervention (Fishing and Nitrogen lift activity)</t>
  </si>
  <si>
    <t>Emval well services’s Slickline, HydroServe Nigeria Limited's Coiled Tubing &amp; Pumping Unit, Calaya Engineering's wellhead Maintenance'</t>
  </si>
  <si>
    <t>550 bopd</t>
  </si>
  <si>
    <t>1.67MMstb</t>
  </si>
  <si>
    <t>SPDC-PROD-2021-0889L</t>
  </si>
  <si>
    <t>UBIE008T</t>
  </si>
  <si>
    <t xml:space="preserve">Workover
(ZC, acid stimulation &amp; N2 lift) </t>
  </si>
  <si>
    <t>WellOpt Slickline &amp; Hydroserve Haliburton coiled Tubing</t>
  </si>
  <si>
    <t>430 bopd</t>
  </si>
  <si>
    <t>3.05 MMstb</t>
  </si>
  <si>
    <t>13-08-2021</t>
  </si>
  <si>
    <t>JVA.PAR.2021/190</t>
  </si>
  <si>
    <t xml:space="preserve">Ikike-7 </t>
  </si>
  <si>
    <t>15.5Kbopd</t>
  </si>
  <si>
    <t>$9.451M/19 days</t>
  </si>
  <si>
    <t>18.08.2021</t>
  </si>
  <si>
    <t>AB/PED/PHC/OM/010/2021</t>
  </si>
  <si>
    <t>TUOMO-4T</t>
  </si>
  <si>
    <t xml:space="preserve">Workover
Additional perforation </t>
  </si>
  <si>
    <t>4390 - 4402m MD</t>
  </si>
  <si>
    <t>600 bopd</t>
  </si>
  <si>
    <t>1.89 MMstb</t>
  </si>
  <si>
    <t>$320,960/15 days</t>
  </si>
  <si>
    <t>AB/PED/PHC/OM/056/2021</t>
  </si>
  <si>
    <t>NIMBE SOUTH-4ST</t>
  </si>
  <si>
    <t>Intervention (PLT)</t>
  </si>
  <si>
    <t>25.38 MMstb</t>
  </si>
  <si>
    <t>US$200,000</t>
  </si>
  <si>
    <t>AB/PED/PHC/OM/014/2021</t>
  </si>
  <si>
    <t>Ashaka-5T</t>
  </si>
  <si>
    <t>Workover (bridge plug resetting)</t>
  </si>
  <si>
    <t>1200 bopd</t>
  </si>
  <si>
    <t>0.66 MMstb</t>
  </si>
  <si>
    <t>Await management decision on a meeting date</t>
  </si>
  <si>
    <t>206bopd</t>
  </si>
  <si>
    <t>0.87MMstb</t>
  </si>
  <si>
    <t>Await management decision on a meeting date.</t>
  </si>
  <si>
    <t>A non- compliance notice was raised for carrying out Oriented perforations without requisite statutory approval sent on 23/07/2021.
NAOC has exceeded the deadline stated for 9th August 2021</t>
  </si>
  <si>
    <t>REG-LEG-CNL-DPR-LEK-00343L</t>
  </si>
  <si>
    <t>GB-50H</t>
  </si>
  <si>
    <t>WELL Safety and Security</t>
  </si>
  <si>
    <t>7160-8669ft</t>
  </si>
  <si>
    <t>Eyewu-2 + Lady Grace II Tugboat</t>
  </si>
  <si>
    <t>0.5MMBO</t>
  </si>
  <si>
    <t>$16,145/7days</t>
  </si>
  <si>
    <t>GB-14ST</t>
  </si>
  <si>
    <t>5154-7560ft</t>
  </si>
  <si>
    <t>0.41MMBO</t>
  </si>
  <si>
    <t>GB-25ST</t>
  </si>
  <si>
    <t>5171-7249ft</t>
  </si>
  <si>
    <t>2.93MMBO</t>
  </si>
  <si>
    <t>DB-37H</t>
  </si>
  <si>
    <t>7922-8892ft MD</t>
  </si>
  <si>
    <t>1.182MMBO</t>
  </si>
  <si>
    <t>GB-75H</t>
  </si>
  <si>
    <t>Gaslift Optimization</t>
  </si>
  <si>
    <t xml:space="preserve">7853-8748ft MD </t>
  </si>
  <si>
    <t>Twenty-two (22) well re-entry activities were monitored in the reporting period.</t>
  </si>
  <si>
    <t>ESP Installation</t>
  </si>
  <si>
    <t>Joeny - HWU</t>
  </si>
  <si>
    <t>20.04.2020</t>
  </si>
  <si>
    <t>Mbede 9LS</t>
  </si>
  <si>
    <t>Open Ambient Valve</t>
  </si>
  <si>
    <t>OilQuest</t>
  </si>
  <si>
    <t>Oshie 6SS</t>
  </si>
  <si>
    <t>Nitrogen Lift</t>
  </si>
  <si>
    <t>Weafri CTU</t>
  </si>
  <si>
    <t>AHIA-14S</t>
  </si>
  <si>
    <t xml:space="preserve">Fishing Investigation &amp; N2 lift </t>
  </si>
  <si>
    <t>Slickline, coiled Tubing &amp; pump unit</t>
  </si>
  <si>
    <t>WSO, PERF EXT. &amp; SCON</t>
  </si>
  <si>
    <t>Unplugging &amp; WRSCSSV replacement</t>
  </si>
  <si>
    <t xml:space="preserve">Coiled tubing </t>
  </si>
  <si>
    <t>IDU-11SS</t>
  </si>
  <si>
    <t>SCON</t>
  </si>
  <si>
    <t>CT</t>
  </si>
  <si>
    <t>OBRIKOM-8LS</t>
  </si>
  <si>
    <t>Open SCSSV</t>
  </si>
  <si>
    <t>Pumping unit</t>
  </si>
  <si>
    <t>Ebocha-2LS</t>
  </si>
  <si>
    <t>N2 lift</t>
  </si>
  <si>
    <t>SAMABIRI-12SS</t>
  </si>
  <si>
    <t>Ambient Valve Installation</t>
  </si>
  <si>
    <t>OBIAFU-23SS</t>
  </si>
  <si>
    <t>Zonal Isolation/well safety</t>
  </si>
  <si>
    <t>Parabe-18</t>
  </si>
  <si>
    <t>Well Safety</t>
  </si>
  <si>
    <t>Blue fin Tuna</t>
  </si>
  <si>
    <t>Parabe-38</t>
  </si>
  <si>
    <t>WHM</t>
  </si>
  <si>
    <t>Blue Fin Tuna</t>
  </si>
  <si>
    <t>DELTA-22D</t>
  </si>
  <si>
    <t>DELTA SOUTH-JKT-08</t>
  </si>
  <si>
    <t>Casing Valve Installation</t>
  </si>
  <si>
    <t>WEST ISAN-05/05D.</t>
  </si>
  <si>
    <t>Casing Leak Repair/Cementing.</t>
  </si>
  <si>
    <t>GBOKODA-79H</t>
  </si>
  <si>
    <t>Gas Lift Optimization</t>
  </si>
  <si>
    <t>Operations Suspended to due to a suspected Covid Case, Suspected personel Demobilized</t>
  </si>
  <si>
    <t>Five (5) are active, Nine (9) on standby, five (5) stacked</t>
  </si>
  <si>
    <t xml:space="preserve">One (1) Rig is licensed for 2021 while Six (6) Rigs have been granted provisional licenses for 2021. </t>
  </si>
  <si>
    <t>Yet to be licensed for 2021
SDF BR-301 letter sent to SPDC on 6th August 2021 requesting SPDC to furnish the Department details of the exercise being carried out by Speciality Drilling Fluids on TUNU-CDRY-03. SPDC provided the requested details via mail on 13th August 2021.</t>
  </si>
  <si>
    <t>TECON</t>
  </si>
  <si>
    <t>Active (rig move to GMR assets)</t>
  </si>
  <si>
    <t>Enyie-8</t>
  </si>
  <si>
    <t>Enyie-6</t>
  </si>
  <si>
    <t>Three (3) Workover hoists/units were monitored in the reporting period</t>
  </si>
  <si>
    <t>active</t>
  </si>
  <si>
    <t>Soku 17</t>
  </si>
  <si>
    <t>WEAFRI</t>
  </si>
  <si>
    <t>CTU</t>
  </si>
  <si>
    <t xml:space="preserve">MJ-55 DHSV (PB Valve) Installation
MJ-15 &amp; 15D WHM
Parabe-18 Plugging &amp; WHM
</t>
  </si>
  <si>
    <t xml:space="preserve">Okan--69D WHM
</t>
  </si>
  <si>
    <t xml:space="preserve">Ongoing 
</t>
  </si>
  <si>
    <t xml:space="preserve">Dibi-44H PDHG FTHP/PBU
Gbokoda-82H SBHP
</t>
  </si>
  <si>
    <t>o SPDC responded on the requested details on activities being carried out by Speciality Drilling Fluids Limited on TUNU-CDRY-03, on 13th August 2021.
o SPDC requested for a technical engagement with the Department to discuss on TUNU FDP addendum scope, on 13th August 2021. Tentative schedule for the proposed virtual engagement is Thursday, 19th August 2021 by 11:00am. 
o Compiling list of straddled fields within the West Area Asset as requested by RM Branch
o Received an invitation to a Senate Hearing on a petition filed against SPDC by the Okpokunou community</t>
  </si>
  <si>
    <t>OIL DEVELOPMENT MINISTERIAL BRIEF FOR THE WEEK OF 19-25 August, 2021</t>
  </si>
  <si>
    <t>Seven (7) FDP applications were being reviewed during the reporting week.</t>
  </si>
  <si>
    <t>24/07/201</t>
  </si>
  <si>
    <t>JSG-LEG-CNL-DPR-LEK-00346L</t>
  </si>
  <si>
    <t>Kito</t>
  </si>
  <si>
    <t>12.5/26.1</t>
  </si>
  <si>
    <t>Received link on 24/08/2021</t>
  </si>
  <si>
    <t>Three (3) drilling activities were monitored in the reporting period</t>
  </si>
  <si>
    <t>Rig on General maintenance. 95% completed.</t>
  </si>
  <si>
    <t>Drilling Operations Resumed, 
Current Depth-1900MD
Expected Final Depth- 5636MD</t>
  </si>
  <si>
    <t xml:space="preserve">Forty-three (43) well P&amp;A proposals were being reviewed in the reporting period. </t>
  </si>
  <si>
    <t>Twenty-two (22) well re-entry applications were being processed during the reporting week. Two (2) were approved</t>
  </si>
  <si>
    <t xml:space="preserve">Under review awaiting response on re-entry without permit notice sent to NAOC </t>
  </si>
  <si>
    <t>Approved 24.08.2021</t>
  </si>
  <si>
    <t>Approved 19.08.2021</t>
  </si>
  <si>
    <t>25.08.2021</t>
  </si>
  <si>
    <t>SPDC-PROD-2021-0836L</t>
  </si>
  <si>
    <t>DBUC009T</t>
  </si>
  <si>
    <t>10,275 – 10,285 ftah</t>
  </si>
  <si>
    <t>1.42MMstb</t>
  </si>
  <si>
    <t>$2,286,833.40</t>
  </si>
  <si>
    <t>$320,960</t>
  </si>
  <si>
    <t>$540,000</t>
  </si>
  <si>
    <t>Issued a query letter to NAOC on statutory infraction.</t>
  </si>
  <si>
    <t>Hydroserve
Rigless</t>
  </si>
  <si>
    <t>23.08.2021</t>
  </si>
  <si>
    <t>DIB-LEG-CNL-DPR-LEK-00126L</t>
  </si>
  <si>
    <t>DB-42H</t>
  </si>
  <si>
    <t>0.8MMBO</t>
  </si>
  <si>
    <t>$16,145/11days</t>
  </si>
  <si>
    <t>Twenty-seven (27) well re-entry activities were monitored in the reporting period. Twelve (12) were concluded</t>
  </si>
  <si>
    <t xml:space="preserve">Concluded  </t>
  </si>
  <si>
    <t>SAMABIRI-6LS</t>
  </si>
  <si>
    <t>Xmas repair (Installed BPV 3" into TBG HGR)</t>
  </si>
  <si>
    <t>Halliburton WIT</t>
  </si>
  <si>
    <t>Ashaka-4SS</t>
  </si>
  <si>
    <t>Perforation Addition</t>
  </si>
  <si>
    <t>WEST ISAN-03D</t>
  </si>
  <si>
    <t>WEST ISAN-04</t>
  </si>
  <si>
    <t>Well head Maintenance</t>
  </si>
  <si>
    <t>WEST ISAN-05</t>
  </si>
  <si>
    <t>WEST ISAN-05D</t>
  </si>
  <si>
    <t>Xmas tree Replacement</t>
  </si>
  <si>
    <t>Currently Ongoing</t>
  </si>
  <si>
    <t>Operations Suspended to due to a suspected Covid Case, Suspected personel Demobilized
Vessel moving to Bonga-14 for xmas tree changeout operation</t>
  </si>
  <si>
    <t>Active (Drilling Gas Well)</t>
  </si>
  <si>
    <t>F.O.T ONNE</t>
  </si>
  <si>
    <t>Akpo annual inspections</t>
  </si>
  <si>
    <t>SPDC requested for a technical engagement with the Department to discuss on TUNU FDP addendum scope, on 13th August 2021. Tentative schedule for the proposed virtual engagement is Thursday, 19th August 2021 by 11:00am. SPDC sent a reminder via mail on 25th August 2021 requesting to know the stated date by the Department.</t>
  </si>
  <si>
    <t>RM request for potential straddling fields has been reviewed and Memo sent to RM branch.</t>
  </si>
  <si>
    <t>Received an invitation to a Senate Hearing on a petition filed against SPDC by the Okpokunou community.
RM’s request for production Profiles of FDPs approved from July 2019 til date is being compiled.</t>
  </si>
  <si>
    <t>OIL DEVELOPMENT WEEKLY REPORT FOR NOVEMBER WEEK 4</t>
  </si>
  <si>
    <t>$106,877,616</t>
  </si>
  <si>
    <t xml:space="preserve">Four (4) drilling proposals were under review during the reporting week. </t>
  </si>
  <si>
    <t>NAP/2.31/PSC.B/21.209</t>
  </si>
  <si>
    <t>OKW-EAST-111-F1-1(OKW-E-111-F-1)</t>
  </si>
  <si>
    <t xml:space="preserve">Land </t>
  </si>
  <si>
    <t>08.09.2021</t>
  </si>
  <si>
    <t>SPDC-DEV-2021-0110L</t>
  </si>
  <si>
    <t>OPUKUSHI GESI - 1</t>
  </si>
  <si>
    <t>OML 35</t>
  </si>
  <si>
    <t>369529mE
101301mN</t>
  </si>
  <si>
    <t>SDF BR 301</t>
  </si>
  <si>
    <t>2000BOPD/4.17MMstb</t>
  </si>
  <si>
    <t>20.65/43.88</t>
  </si>
  <si>
    <t>27.09.2021</t>
  </si>
  <si>
    <t>OKW-W-11M-H1</t>
  </si>
  <si>
    <t>One (1) drilling activitiy was monitored in the reporting period</t>
  </si>
  <si>
    <t>TUNU-17</t>
  </si>
  <si>
    <t>4.09.2021</t>
  </si>
  <si>
    <t>Drilling Ongoing</t>
  </si>
  <si>
    <t xml:space="preserve">Two (2) well P&amp;A proposals were being reviewed in the reporting period. </t>
  </si>
  <si>
    <t>Recommended for regularisation</t>
  </si>
  <si>
    <t>NAP/2.20/PSC.P/21.487</t>
  </si>
  <si>
    <t>AKPO-42</t>
  </si>
  <si>
    <t>7.95musd/7 days</t>
  </si>
  <si>
    <t>Q4 2021</t>
  </si>
  <si>
    <t>Twenty-six (26) well re-entry applications were being processed during the reporting week.  Five (5) were approved</t>
  </si>
  <si>
    <t>13.09.2021</t>
  </si>
  <si>
    <t>REG-LEG-CNL-DPR-LEK-00346L</t>
  </si>
  <si>
    <t>Sustained Casing Pressure</t>
  </si>
  <si>
    <t>3971ft</t>
  </si>
  <si>
    <t>OP-04HST</t>
  </si>
  <si>
    <t>Storm Choke Servicing</t>
  </si>
  <si>
    <t>291ft</t>
  </si>
  <si>
    <t>Rigless (Geoplex)</t>
  </si>
  <si>
    <t>$16,145/5days</t>
  </si>
  <si>
    <t>30.09.2021</t>
  </si>
  <si>
    <t>REG-LEG-CNL-DPR-LEK-00353L</t>
  </si>
  <si>
    <t>MR-111</t>
  </si>
  <si>
    <t>JAD SEWOP- BLUE-FIN Tuna (class 175)</t>
  </si>
  <si>
    <t>$25,175 / day/7days</t>
  </si>
  <si>
    <t>Approved 18/10/2021</t>
  </si>
  <si>
    <t>MR-38D</t>
  </si>
  <si>
    <t>Sustained Casing Pressure / Installation Downhole Isolation Barrier.</t>
  </si>
  <si>
    <t>$25,175 / day/ 7days</t>
  </si>
  <si>
    <t>MR-70</t>
  </si>
  <si>
    <t>$25,175 / day/7 days</t>
  </si>
  <si>
    <t>MR-14</t>
  </si>
  <si>
    <t>MR-38</t>
  </si>
  <si>
    <t>24.09.2021</t>
  </si>
  <si>
    <t>OKA-LEG-CNL-DPR-LEK-00206L</t>
  </si>
  <si>
    <t xml:space="preserve">CNL </t>
  </si>
  <si>
    <t>OK-140H</t>
  </si>
  <si>
    <t>Gas Lift Initiation</t>
  </si>
  <si>
    <t>NRWO</t>
  </si>
  <si>
    <t>1,000/ -</t>
  </si>
  <si>
    <t>$0.35MM/ 10</t>
  </si>
  <si>
    <t>20.10.2021</t>
  </si>
  <si>
    <t>AB/PED/PHC/OM/070/2021</t>
  </si>
  <si>
    <t>Idu 10LS</t>
  </si>
  <si>
    <t>Revalidation
N2 Lifting</t>
  </si>
  <si>
    <t>Hydroserve Oil Services</t>
  </si>
  <si>
    <t xml:space="preserve">Prepared and sent PINC to company as directed by Director/CEO. Deadline elapsed 10/09/2021    .       </t>
  </si>
  <si>
    <t>29.09.2021</t>
  </si>
  <si>
    <t>NAP/2.31/PSC.B/21.494</t>
  </si>
  <si>
    <t>Enyie-11</t>
  </si>
  <si>
    <t>2,430.50 – 2,433.50 &amp; 2,452 – 2,455</t>
  </si>
  <si>
    <t>1000 bopd</t>
  </si>
  <si>
    <t>2.30 MMstb</t>
  </si>
  <si>
    <t>Under review and awaiting application dossier</t>
  </si>
  <si>
    <t>NAP/2.31/PSC.B/21.325</t>
  </si>
  <si>
    <t>Anz-032</t>
  </si>
  <si>
    <t>2631.5 – 2640m MD</t>
  </si>
  <si>
    <t>Durga-6 Rig</t>
  </si>
  <si>
    <t>800/-</t>
  </si>
  <si>
    <t>2.3/-</t>
  </si>
  <si>
    <t>3.887/14</t>
  </si>
  <si>
    <t>Recommended for approval.</t>
  </si>
  <si>
    <t>08.10.2021</t>
  </si>
  <si>
    <t>SPDC-DEV-2021-0120L</t>
  </si>
  <si>
    <t>ETELEBOU-12</t>
  </si>
  <si>
    <t>Revalidation (Recompletion)</t>
  </si>
  <si>
    <t>9963 –10408 ftah</t>
  </si>
  <si>
    <t>1100 bopd</t>
  </si>
  <si>
    <t>1.79 MMstb</t>
  </si>
  <si>
    <t>SPDC-DEV-2021-0117L</t>
  </si>
  <si>
    <t>BENS-002T</t>
  </si>
  <si>
    <t>Gas Shut-off, Zone change</t>
  </si>
  <si>
    <t>7055 - 7065
6896 - 6903</t>
  </si>
  <si>
    <t>11.10.2021</t>
  </si>
  <si>
    <t>SPDC-DEV-2021-0121L</t>
  </si>
  <si>
    <t>OPUK-17S</t>
  </si>
  <si>
    <t>Install Downhole plug, NVR &amp;WHM</t>
  </si>
  <si>
    <t>7214 - 7234</t>
  </si>
  <si>
    <t>12.10.2021</t>
  </si>
  <si>
    <t>SPDC-DEV-2021-0122L</t>
  </si>
  <si>
    <t>EA-035</t>
  </si>
  <si>
    <t>Revalidation: Gas Lift Valve Installation</t>
  </si>
  <si>
    <t>6637 - 8578</t>
  </si>
  <si>
    <t>Revalidated 18/10/2021</t>
  </si>
  <si>
    <t>JVA/PAR.2021/253</t>
  </si>
  <si>
    <t>Ofon-22</t>
  </si>
  <si>
    <t>Intervention (Acid bull-heading)</t>
  </si>
  <si>
    <t>1.4 MMstb</t>
  </si>
  <si>
    <t>$310k</t>
  </si>
  <si>
    <t>Awaiting NAPIMS Letter</t>
  </si>
  <si>
    <t>Akpo-17</t>
  </si>
  <si>
    <t>Well Intervention</t>
  </si>
  <si>
    <t>awaiting full application</t>
  </si>
  <si>
    <t>5.68MUSD/4.63 DAYS</t>
  </si>
  <si>
    <t xml:space="preserve">Nine (9) well re-entry activities were monitored in the reporting period. </t>
  </si>
  <si>
    <t>AFREMO 06</t>
  </si>
  <si>
    <t>WORKOVER</t>
  </si>
  <si>
    <t>GB-35</t>
  </si>
  <si>
    <t>GB-14</t>
  </si>
  <si>
    <t>Ambient valve installation</t>
  </si>
  <si>
    <t>GB-25</t>
  </si>
  <si>
    <t>Okan-51</t>
  </si>
  <si>
    <t>Abiteye-13/13D</t>
  </si>
  <si>
    <t>Sirpi Fjord / Ejima</t>
  </si>
  <si>
    <t>Bonga-43</t>
  </si>
  <si>
    <t>Revalidation proposals received</t>
  </si>
  <si>
    <t>Three (3) revalidation proposals were received.</t>
  </si>
  <si>
    <t>Date received</t>
  </si>
  <si>
    <t xml:space="preserve">SNEPCo-DEV-2021-0029L- </t>
  </si>
  <si>
    <t>BONGA-13</t>
  </si>
  <si>
    <t>Awaiting payment receipt</t>
  </si>
  <si>
    <t xml:space="preserve">SNEPCo-DEV-2021-0028L- </t>
  </si>
  <si>
    <t xml:space="preserve">BONGA-26 </t>
  </si>
  <si>
    <t xml:space="preserve">SNEPCo-DEV-2021-0027L- </t>
  </si>
  <si>
    <t>BONGA-56</t>
  </si>
  <si>
    <t>Six (6) are active, Eight (8) on standby, five (5) stacked</t>
  </si>
  <si>
    <t xml:space="preserve">Four (4) Rig is licensed for 2021 while Five (5) Rigs have been granted provisional licenses for 2021. </t>
  </si>
  <si>
    <t>Tunu-BQRT-03</t>
  </si>
  <si>
    <t>Active
Drilling ongoing</t>
  </si>
  <si>
    <t>Jackup rig</t>
  </si>
  <si>
    <t>Afremo- 06</t>
  </si>
  <si>
    <t>Active
Workover</t>
  </si>
  <si>
    <t>Licensed for 2022</t>
  </si>
  <si>
    <t>African Vision</t>
  </si>
  <si>
    <t>Usan</t>
  </si>
  <si>
    <t>Survey</t>
  </si>
  <si>
    <t>OK-118 SBHP Survey</t>
  </si>
  <si>
    <t>ABITEYE</t>
  </si>
  <si>
    <t>AB-13 Plug &amp; Abandon</t>
  </si>
  <si>
    <t>Suspended</t>
  </si>
  <si>
    <t>Gbokoda-28</t>
  </si>
  <si>
    <t>o CNL via mail on 9th October 2021, requested for a verbal approval to address the surface casing leak in OKAN-15.</t>
  </si>
  <si>
    <t>WAP: Five (5) staff were on ground during the period.</t>
  </si>
  <si>
    <t>OIL DEVELOPMENT MINISTERIAL BRIEF FOR THE WEEK OF 7th-13th October 2021</t>
  </si>
  <si>
    <t xml:space="preserve">Six (6) FDP applications were being reviewed during the reporting week. </t>
  </si>
  <si>
    <t>30.08.2021</t>
  </si>
  <si>
    <t>ENYIE-11</t>
  </si>
  <si>
    <t>LAND</t>
  </si>
  <si>
    <t>X= 469711.10m, Y= 191641.00m</t>
  </si>
  <si>
    <t>20.09.2021</t>
  </si>
  <si>
    <t>25 days</t>
  </si>
  <si>
    <t>Twenty-two (22) well P&amp;A proposals were being reviewed in the reporting period.  Twenty (20) were approved</t>
  </si>
  <si>
    <t>Approved
07.10.2021</t>
  </si>
  <si>
    <t>Approved
08.10.2021</t>
  </si>
  <si>
    <t>Thirty-seven (37) well re-entry applications were being processed during the reporting week.  Thirteen (13) were approved</t>
  </si>
  <si>
    <t>NAP/2.31/PSC.B/21.490</t>
  </si>
  <si>
    <t>Enyie-10</t>
  </si>
  <si>
    <t>2,437.50 – 2,441 &amp; 2,468.50 – 2,472</t>
  </si>
  <si>
    <t>2.86 MMstb</t>
  </si>
  <si>
    <t>Approved 8/10/2021</t>
  </si>
  <si>
    <t>NAP/2.31/PSC.B/21.431</t>
  </si>
  <si>
    <t>Enyie-08</t>
  </si>
  <si>
    <t>Approved 07.10.2021</t>
  </si>
  <si>
    <t>REG-LEG-CNL-DPR-LEK-00348L</t>
  </si>
  <si>
    <t>PB-26D</t>
  </si>
  <si>
    <t>Installation of Downhole Isolation Barrier.</t>
  </si>
  <si>
    <t>7831ft</t>
  </si>
  <si>
    <t>$25,175/Day  
 7days</t>
  </si>
  <si>
    <t>Approved 6/10/2021</t>
  </si>
  <si>
    <t>PD-25D</t>
  </si>
  <si>
    <t xml:space="preserve">Storm Choke Servicing </t>
  </si>
  <si>
    <t>3006ft</t>
  </si>
  <si>
    <t>Approved 7/10/2021</t>
  </si>
  <si>
    <t>OK-120</t>
  </si>
  <si>
    <t>33ft</t>
  </si>
  <si>
    <t>172 / 11629</t>
  </si>
  <si>
    <t>23.09.2021</t>
  </si>
  <si>
    <t>REG-LEG-CNL-DPR-LEK-00351L</t>
  </si>
  <si>
    <t>MF-09</t>
  </si>
  <si>
    <t>MF-14</t>
  </si>
  <si>
    <t>MF-14D</t>
  </si>
  <si>
    <t>REG-LEG-CNL-DPR-LEK-00352L</t>
  </si>
  <si>
    <t>DS-04</t>
  </si>
  <si>
    <t>$25,175 / day
7days</t>
  </si>
  <si>
    <t>DS-04D</t>
  </si>
  <si>
    <t>DS-12</t>
  </si>
  <si>
    <t>DS-12D</t>
  </si>
  <si>
    <t>Ten (10) well re-entry activities were monitored in the reporting period. Two (2) were concluded</t>
  </si>
  <si>
    <t>Gbokoda -28</t>
  </si>
  <si>
    <t>Okan-118</t>
  </si>
  <si>
    <t>WAP: Four (4) staff were on ground during the period.</t>
  </si>
  <si>
    <t>Period: 5th-11th August 2022</t>
  </si>
  <si>
    <t>DEVELOPMENT ACTIVITIES</t>
  </si>
  <si>
    <t>SUMMARY</t>
  </si>
  <si>
    <t>1) A Total of Twelve (12) Field Development Plans were under review.</t>
  </si>
  <si>
    <t>2) Seven (7) drilling/sidetrack proposals were at various stages of evaluation during the week under review. One (1) was approved</t>
  </si>
  <si>
    <t>3) Eleven (11) drilling/sidetrack activities are currently being monitored.</t>
  </si>
  <si>
    <t>4) Sixty-Seven (67) well-reentry/Suspension proposals were being reviewed in the week under review. Eight (8) were approved</t>
  </si>
  <si>
    <t>5) Sixteen(16) well-reentry operations were monitored in the week under review. Six (6) were completed.</t>
  </si>
  <si>
    <t>6) Total revenue generated from permits and proposals amounts to Six Million, Eight  hundred and fifty thousand naira only (N6,850,000)</t>
  </si>
  <si>
    <t>APPENDIX</t>
  </si>
  <si>
    <t>(Green Fonts indicate updates)</t>
  </si>
  <si>
    <t>1. Field Development Plans</t>
  </si>
  <si>
    <t>Twelve (12) FDP applications were being reviewed during the reporting week.</t>
  </si>
  <si>
    <t>2900 / 1000</t>
  </si>
  <si>
    <t>1100 / 167</t>
  </si>
  <si>
    <t>On hold due to Unitization</t>
  </si>
  <si>
    <t>SPDC-DEV-2022-0023L</t>
  </si>
  <si>
    <t xml:space="preserve">Tunu </t>
  </si>
  <si>
    <t>22.8/37.29/ Condensate: 7.12MMstb</t>
  </si>
  <si>
    <t>Q2, 2026</t>
  </si>
  <si>
    <t>Q4 2022</t>
  </si>
  <si>
    <t>ISA-LEG-CNL-NUP-LEK-00001L</t>
  </si>
  <si>
    <t>49/95</t>
  </si>
  <si>
    <t>WEST-ISAN</t>
  </si>
  <si>
    <t>Memo sent to RM on unitization advice between CNL's WIS and CONOIL's Bella Field.</t>
  </si>
  <si>
    <t>TAP-ADM-CNL-NUP-LEK-00001L</t>
  </si>
  <si>
    <t>TAPA</t>
  </si>
  <si>
    <t>17.6 / 125.5</t>
  </si>
  <si>
    <t>04.04.2022</t>
  </si>
  <si>
    <t>NPDC/MD/04.11A</t>
  </si>
  <si>
    <t>NPDC</t>
  </si>
  <si>
    <t>OML 119</t>
  </si>
  <si>
    <t>Okono</t>
  </si>
  <si>
    <t>102.6 MMstb/173.3 Bscf</t>
  </si>
  <si>
    <t>8,000 stb/day; 18MMscf/day</t>
  </si>
  <si>
    <t>$3,252 MM</t>
  </si>
  <si>
    <t>Q3 2022</t>
  </si>
  <si>
    <t>Okpoho</t>
  </si>
  <si>
    <t>53.4 MMstb/142.6 Bscf</t>
  </si>
  <si>
    <t>5000 stb/day; 3MMscf/day</t>
  </si>
  <si>
    <t>16.05.2022</t>
  </si>
  <si>
    <t>OML 30</t>
  </si>
  <si>
    <t>Oroni</t>
  </si>
  <si>
    <t>52.2 MMstb/646.8Bscf</t>
  </si>
  <si>
    <t>11,000bopd; 80MMscf/d</t>
  </si>
  <si>
    <t>TBD</t>
  </si>
  <si>
    <t>$289.4 MM</t>
  </si>
  <si>
    <t>Evwreni</t>
  </si>
  <si>
    <t>80 MMstb/220 Bscf</t>
  </si>
  <si>
    <t>20,000 bopd; 50 MMscf/d</t>
  </si>
  <si>
    <t>$227.42 MM</t>
  </si>
  <si>
    <t>Kokori</t>
  </si>
  <si>
    <t>125.83 MMstb/41.36 Bscf</t>
  </si>
  <si>
    <t>30,000 bopd/8.5 MMscf/d</t>
  </si>
  <si>
    <t>$422.64 MM</t>
  </si>
  <si>
    <t>21.07.2022</t>
  </si>
  <si>
    <t>Waltersmith</t>
  </si>
  <si>
    <t>OML 21</t>
  </si>
  <si>
    <t>Assa</t>
  </si>
  <si>
    <t>15.17 MMstb/5 Bscf</t>
  </si>
  <si>
    <t>1,750bopd/0.6 MMscf/d</t>
  </si>
  <si>
    <t>$119MM</t>
  </si>
  <si>
    <t>2.Well Drilling Proposals</t>
  </si>
  <si>
    <t>5.08.22</t>
  </si>
  <si>
    <t>JVA/PAR.2022/240</t>
  </si>
  <si>
    <t>IKIKE OPS (10)</t>
  </si>
  <si>
    <t>Shallow-Offshore</t>
  </si>
  <si>
    <t>E.672525.4</t>
  </si>
  <si>
    <t>31.3/55days</t>
  </si>
  <si>
    <t>Being reviwed</t>
  </si>
  <si>
    <t>21.06.2022</t>
  </si>
  <si>
    <t>SPDC-DEV-2022-0129L</t>
  </si>
  <si>
    <t>OGBOTOBO AMTT-2</t>
  </si>
  <si>
    <t>Appraisal / Development</t>
  </si>
  <si>
    <t>110508mN 347056mE</t>
  </si>
  <si>
    <t>OES RESPECT SWAMP RIG</t>
  </si>
  <si>
    <t>1500 / 4.0</t>
  </si>
  <si>
    <t>23.32 / 59.11</t>
  </si>
  <si>
    <t>SPDC-DEV-2022-0130L</t>
  </si>
  <si>
    <t>BENISEDE EAUA-2</t>
  </si>
  <si>
    <t>Dev</t>
  </si>
  <si>
    <t>112478.84mN 362470.19mE</t>
  </si>
  <si>
    <t>2800 / 8.25</t>
  </si>
  <si>
    <t>18.35 / 44.6</t>
  </si>
  <si>
    <t>NAP/2.13/PSC.A/22.393</t>
  </si>
  <si>
    <t>Shell Nigeria Exploration and Production Company (SNEPCo)</t>
  </si>
  <si>
    <t>Bonga-670B14P2</t>
  </si>
  <si>
    <t>Oil Producer</t>
  </si>
  <si>
    <t>OML 118</t>
  </si>
  <si>
    <t>Deep-Offshore</t>
  </si>
  <si>
    <t>676917.46mE, 504596.88mN</t>
  </si>
  <si>
    <t>6000bopd/10MMSTB</t>
  </si>
  <si>
    <t>32.43MUSD/36 days</t>
  </si>
  <si>
    <t>29.06.2022</t>
  </si>
  <si>
    <t>L3_OP 01 (UTA-DO-1AD)</t>
  </si>
  <si>
    <t>Utapate</t>
  </si>
  <si>
    <t>E: 588157.65m, N: 56844.4m</t>
  </si>
  <si>
    <t>2,300 bopd/4.7 MMstb</t>
  </si>
  <si>
    <t>$12.137 MM/40 days</t>
  </si>
  <si>
    <t>Approved 25.07.2022</t>
  </si>
  <si>
    <t>25.07.2022</t>
  </si>
  <si>
    <t>Seplat</t>
  </si>
  <si>
    <t>Oben IEIU-02</t>
  </si>
  <si>
    <t>Oben</t>
  </si>
  <si>
    <t>E: 380494.57 m N: 222998.62 m</t>
  </si>
  <si>
    <t>HPEB 119</t>
  </si>
  <si>
    <t>1,500 bopd/3.2 MMstb</t>
  </si>
  <si>
    <t>$14.38 MM/30 days</t>
  </si>
  <si>
    <t>3.Well Drilling Activities</t>
  </si>
  <si>
    <t>Eight (8) drilling activities were monitored in the reporting period.</t>
  </si>
  <si>
    <t>Coordinate Reference System</t>
  </si>
  <si>
    <t>OGBOTOBO  ANTM-1</t>
  </si>
  <si>
    <t>OGBO-16</t>
  </si>
  <si>
    <t>OML-46</t>
  </si>
  <si>
    <t>OGBOTOBO</t>
  </si>
  <si>
    <t>NP</t>
  </si>
  <si>
    <t>108563mN 347226mE</t>
  </si>
  <si>
    <t>Drilling on-going</t>
  </si>
  <si>
    <t>Bonga-702p8</t>
  </si>
  <si>
    <t>Bonga-71</t>
  </si>
  <si>
    <t>998m</t>
  </si>
  <si>
    <t>676920.70mE 504592.59mN</t>
  </si>
  <si>
    <t>18/05/2022 (top hole)</t>
  </si>
  <si>
    <t>25.01.2022</t>
  </si>
  <si>
    <t>Isoko-8</t>
  </si>
  <si>
    <t>Isoko-WFND-1</t>
  </si>
  <si>
    <t>Development</t>
  </si>
  <si>
    <t>OML 26</t>
  </si>
  <si>
    <t>Isoko</t>
  </si>
  <si>
    <t>E: 426,124.52m; N: 169,501.14m</t>
  </si>
  <si>
    <t>Discovery-202</t>
  </si>
  <si>
    <t>28.05.2022</t>
  </si>
  <si>
    <t>24 days</t>
  </si>
  <si>
    <t>Well suspended at surface with suspension flange; rig skidded to Isoko-WFND2 as part of batch drilling</t>
  </si>
  <si>
    <t>Isoko-9</t>
  </si>
  <si>
    <t>Isoko-WFND-2</t>
  </si>
  <si>
    <t>24.06.2022</t>
  </si>
  <si>
    <t>16 days</t>
  </si>
  <si>
    <t>Well suspended at surface with suspension flange; rig skidded to Isoko-WFND3 as part of batch drilling</t>
  </si>
  <si>
    <t>Isoko-10</t>
  </si>
  <si>
    <t>Isoko-WFND-3</t>
  </si>
  <si>
    <t>12.07.2022</t>
  </si>
  <si>
    <t>23 days</t>
  </si>
  <si>
    <t>18.07.2022</t>
  </si>
  <si>
    <t>Opuama-14</t>
  </si>
  <si>
    <t>Opuama-N</t>
  </si>
  <si>
    <t>OML 40</t>
  </si>
  <si>
    <t>Opuama</t>
  </si>
  <si>
    <t>7.2 ft</t>
  </si>
  <si>
    <t>E: 292,111.269m; N: 215,677.544 m</t>
  </si>
  <si>
    <t>Majestic</t>
  </si>
  <si>
    <t>20.07.2022</t>
  </si>
  <si>
    <t>15 days</t>
  </si>
  <si>
    <t>19.05.2022</t>
  </si>
  <si>
    <t>Utapate-28</t>
  </si>
  <si>
    <t>UTA-DO-1BF</t>
  </si>
  <si>
    <t>OML 13</t>
  </si>
  <si>
    <t>E: 586,883.11m; N: 57,449.06m</t>
  </si>
  <si>
    <t>17 days</t>
  </si>
  <si>
    <t>Utapate-29</t>
  </si>
  <si>
    <t>UTA-DO-1AD</t>
  </si>
  <si>
    <t>24.07.2022</t>
  </si>
  <si>
    <t>11 days</t>
  </si>
  <si>
    <t>19.11.2021</t>
  </si>
  <si>
    <t>Green Energy</t>
  </si>
  <si>
    <t>Otakikpo-5</t>
  </si>
  <si>
    <t>Otakikpo-CA</t>
  </si>
  <si>
    <t>OML 11</t>
  </si>
  <si>
    <t>Otakikpo</t>
  </si>
  <si>
    <t>E: 555967.80m, N: 50892.00m</t>
  </si>
  <si>
    <t>Deutag T-26A</t>
  </si>
  <si>
    <t>10 days</t>
  </si>
  <si>
    <t xml:space="preserve">4.Well Side-track/Re-drill proposals: </t>
  </si>
  <si>
    <t xml:space="preserve">One (1) sidetrack proposal was under review during the reporting week. </t>
  </si>
  <si>
    <t>Class Applied</t>
  </si>
  <si>
    <t>Surface coordinate</t>
  </si>
  <si>
    <t>Coordinate Refernce Sysytem</t>
  </si>
  <si>
    <t>Rig Hoist</t>
  </si>
  <si>
    <t>Expected Rate (Bopd/MMscf/d) Expected Reserves (MMSTB/MMSCF)</t>
  </si>
  <si>
    <t>Proposed depth</t>
  </si>
  <si>
    <t xml:space="preserve">Status </t>
  </si>
  <si>
    <t>26.07.2022</t>
  </si>
  <si>
    <t>Abura-6ST</t>
  </si>
  <si>
    <t>OML 65</t>
  </si>
  <si>
    <t>E: 377722 m, N: 159523 m</t>
  </si>
  <si>
    <t>Discovery-201</t>
  </si>
  <si>
    <t>3,400 bopd/4.2 MMstb</t>
  </si>
  <si>
    <t>5.Well Side-track/Re-drill Activities</t>
  </si>
  <si>
    <t>Three (3) side-track/redrill activities were monitored in the reporting week. One (1) was concluded</t>
  </si>
  <si>
    <t>06.01.2022</t>
  </si>
  <si>
    <t>Continental</t>
  </si>
  <si>
    <t>Otou South-19RD</t>
  </si>
  <si>
    <t>OML 59</t>
  </si>
  <si>
    <t>Offshore</t>
  </si>
  <si>
    <t>Otuo South</t>
  </si>
  <si>
    <t>E: 391,039.81m;  N: 31,482.61m</t>
  </si>
  <si>
    <t>Adriatic-1</t>
  </si>
  <si>
    <t>23.03.2022</t>
  </si>
  <si>
    <t>134 days</t>
  </si>
  <si>
    <t>Ongoing (well killing)</t>
  </si>
  <si>
    <t>07.04.2022</t>
  </si>
  <si>
    <t>Abura-6ST2</t>
  </si>
  <si>
    <t>Abura</t>
  </si>
  <si>
    <t>E: 377722 m; N: 159523 m</t>
  </si>
  <si>
    <t>24.04.2022</t>
  </si>
  <si>
    <t>94 days</t>
  </si>
  <si>
    <t>TD'd at 10,290 ftah</t>
  </si>
  <si>
    <t>06.05.2022</t>
  </si>
  <si>
    <t>Otuo South-17-RE-ST2</t>
  </si>
  <si>
    <t>E: 390,993.29m; N: 31,588.07m</t>
  </si>
  <si>
    <t>SDR</t>
  </si>
  <si>
    <t>09.07.2022</t>
  </si>
  <si>
    <t>26 days</t>
  </si>
  <si>
    <t>6.Well Suspension/Plug and Abandonment Proposals</t>
  </si>
  <si>
    <t>Eight (8) P&amp;A/Suspension proposals were reviewed in the reporting week.</t>
  </si>
  <si>
    <t>Plug Back Interval</t>
  </si>
  <si>
    <t>SPDC-PROD-2022-0431L</t>
  </si>
  <si>
    <t>ADIB026</t>
  </si>
  <si>
    <t>P&amp;A (securing with DH plug)</t>
  </si>
  <si>
    <t>Rigless unit of Wellopt Nigeria Limited</t>
  </si>
  <si>
    <t>$ 206,912.32</t>
  </si>
  <si>
    <t>27.05.2022</t>
  </si>
  <si>
    <t>NAP/2.32/PSC.E/22.127</t>
  </si>
  <si>
    <t>SGEPL</t>
  </si>
  <si>
    <t>UKPICHI-3</t>
  </si>
  <si>
    <t>Temporary suspension</t>
  </si>
  <si>
    <t>SPDC-DEV-2022-0161L</t>
  </si>
  <si>
    <t>FORCADOS-005S</t>
  </si>
  <si>
    <t>Downhole Plug and NRV installation</t>
  </si>
  <si>
    <t>SPDC-DEV-2022-0160L</t>
  </si>
  <si>
    <t>FORCADOS-009L</t>
  </si>
  <si>
    <t>SPDC-DEV-2022-0159L</t>
  </si>
  <si>
    <t>FORCADOS-031L</t>
  </si>
  <si>
    <t>SPDC-DEV-2022-0158L</t>
  </si>
  <si>
    <t>FORCADOS-046L</t>
  </si>
  <si>
    <t>SPDC-DEV-2022-0157L</t>
  </si>
  <si>
    <t>FORCADOS-114L</t>
  </si>
  <si>
    <t>SPDC-DEV-2022-0156L</t>
  </si>
  <si>
    <t>FORCADOS-124L</t>
  </si>
  <si>
    <t>SPDC-DEV-2022-0155L</t>
  </si>
  <si>
    <t>FORCADOS-138T</t>
  </si>
  <si>
    <t>22.11.2021</t>
  </si>
  <si>
    <t>Conoil</t>
  </si>
  <si>
    <t>Mbuotidem-5</t>
  </si>
  <si>
    <t>8,275 – 7,800 ftMD; 7,789 – 7,000ftMD; 7,000 – 6,445 ftMD; 2,000 – 1,500 ftMD</t>
  </si>
  <si>
    <t>Company has been requested to provide NAPIMS consent letter</t>
  </si>
  <si>
    <t>13.07.2022</t>
  </si>
  <si>
    <t>Afiesere-7L</t>
  </si>
  <si>
    <t>Plugback</t>
  </si>
  <si>
    <t>M1000X/M1100X: 8,671 – 8,677 ftah</t>
  </si>
  <si>
    <t>$1 MM (total cost of plugback and re-completion)</t>
  </si>
  <si>
    <t>Submitted for management consideration</t>
  </si>
  <si>
    <t>NPDC/MD/04.11</t>
  </si>
  <si>
    <t>Olomoro-08S</t>
  </si>
  <si>
    <t>P1000X: 8,637- 8,645ftah</t>
  </si>
  <si>
    <t>$0.989 MM (total cost of plugback and re-completion)</t>
  </si>
  <si>
    <t>22.07.2022</t>
  </si>
  <si>
    <t>SEP/OPS/NUPRC/06-22/153</t>
  </si>
  <si>
    <t>Ovhor-5</t>
  </si>
  <si>
    <t>I1000A: 10364 – 10400 ftah</t>
  </si>
  <si>
    <t>$0.65 MM/10 days (Totals for plugback and re-completion)</t>
  </si>
  <si>
    <t>8,382 -8,982 ft-MD</t>
  </si>
  <si>
    <t>01.08.2022</t>
  </si>
  <si>
    <t>NUPRC/MW/PE/OO/22/07/938</t>
  </si>
  <si>
    <t>Midwestern</t>
  </si>
  <si>
    <t>Umu-18LS</t>
  </si>
  <si>
    <t>Xxa: 9256 - 9266 ftah</t>
  </si>
  <si>
    <t>$0.252 MM/5 days (totals for plugback and zone change)</t>
  </si>
  <si>
    <t>7.Well Suspension/Plug and Abandonment Activities</t>
  </si>
  <si>
    <t>Two  (2) P &amp; A activity were monitored during the week under review.</t>
  </si>
  <si>
    <t>15.06.2022</t>
  </si>
  <si>
    <t>ADIBAWA 14</t>
  </si>
  <si>
    <t>ABANDONMENT</t>
  </si>
  <si>
    <t>ELOHOR 103</t>
  </si>
  <si>
    <t>FORCADOS-024</t>
  </si>
  <si>
    <t>Plugging &amp; NRV Installation</t>
  </si>
  <si>
    <t>Michhary</t>
  </si>
  <si>
    <t>Well Decommissioning Proposal Received/Processed</t>
  </si>
  <si>
    <t>Four (4) well Decommissioning proposals were received in the reporting week</t>
  </si>
  <si>
    <t>Well name</t>
  </si>
  <si>
    <t>01.02.2022</t>
  </si>
  <si>
    <t>SPDC-DEV-2022-0011L</t>
  </si>
  <si>
    <t>ISIMIRI-007</t>
  </si>
  <si>
    <t>Decommissioning</t>
  </si>
  <si>
    <t>$1,954,157.58</t>
  </si>
  <si>
    <t>Awaiting legal input to closed-out</t>
  </si>
  <si>
    <t>SPDC+D77-DEV-2022-0010L</t>
  </si>
  <si>
    <t>ISIMIRI-006</t>
  </si>
  <si>
    <t>SPDC-DEV-2022-0010L</t>
  </si>
  <si>
    <t>IMOR-009</t>
  </si>
  <si>
    <t>IMOR-011</t>
  </si>
  <si>
    <t>8.Well Re-entry Proposals</t>
  </si>
  <si>
    <t xml:space="preserve">Fifty-nine (59) well re-entry applications were being processed during the reporting week. Eight (8) were approved </t>
  </si>
  <si>
    <t>29.07.2022</t>
  </si>
  <si>
    <t>MPN-DRL-NUP-CCE-0722-0001</t>
  </si>
  <si>
    <t>OYOT 3A, 4A &amp;6A</t>
  </si>
  <si>
    <t>GLVCO</t>
  </si>
  <si>
    <t xml:space="preserve">Schlumberger </t>
  </si>
  <si>
    <t>65,275K</t>
  </si>
  <si>
    <t>25.07.22</t>
  </si>
  <si>
    <t>MPN-DRL-NUP-CCE-0522-0020</t>
  </si>
  <si>
    <t>ADUA 7A &amp;17A</t>
  </si>
  <si>
    <t>Tubing Plug Installation</t>
  </si>
  <si>
    <t>Shut-in</t>
  </si>
  <si>
    <t>na</t>
  </si>
  <si>
    <t>15.07.2022</t>
  </si>
  <si>
    <t>JVA/PAR.2022/193</t>
  </si>
  <si>
    <t>AMKP 2-15</t>
  </si>
  <si>
    <t>PLT &amp;WSO</t>
  </si>
  <si>
    <t>R4FU3</t>
  </si>
  <si>
    <t>0.8MMstb</t>
  </si>
  <si>
    <t>320k</t>
  </si>
  <si>
    <t>15.07.22</t>
  </si>
  <si>
    <t>JVA/PAR.2022/192</t>
  </si>
  <si>
    <t>AMKP 2-03</t>
  </si>
  <si>
    <t>0,32MMstb</t>
  </si>
  <si>
    <t>AB/PED/PHC/OM/070/2022</t>
  </si>
  <si>
    <t>OBAMA 8S</t>
  </si>
  <si>
    <t>RST, PERF. EXTN</t>
  </si>
  <si>
    <t>Level V</t>
  </si>
  <si>
    <t>Rigless unit of ETOPO Energy PLC</t>
  </si>
  <si>
    <t>400/1mscf/d</t>
  </si>
  <si>
    <t>320,960k</t>
  </si>
  <si>
    <t>Approved 04.08.2022</t>
  </si>
  <si>
    <t>06.07.2022</t>
  </si>
  <si>
    <t>AB/PED/PHC/OM/067/2022</t>
  </si>
  <si>
    <t>MBEDE 1-ST</t>
  </si>
  <si>
    <t>Workover (additional perforation)</t>
  </si>
  <si>
    <t>Level IVD (2734 – 2740m; 2743 – 2749m; 2752 – 2760m MD)</t>
  </si>
  <si>
    <t>Rigless unit of HYDROSERVE RIGLESS UNIT</t>
  </si>
  <si>
    <t>150 bopd/6 MMscf/d</t>
  </si>
  <si>
    <t>7.07/62.31</t>
  </si>
  <si>
    <t>320,960/12</t>
  </si>
  <si>
    <t>03.08.22</t>
  </si>
  <si>
    <t>SPDC-DEV-2022-0030L</t>
  </si>
  <si>
    <t>KANB005L</t>
  </si>
  <si>
    <t>PB Installation</t>
  </si>
  <si>
    <t>H 1000, H1500</t>
  </si>
  <si>
    <t>Rigles</t>
  </si>
  <si>
    <t>2.99MMstb</t>
  </si>
  <si>
    <t>Being processed.</t>
  </si>
  <si>
    <t>30.07.22</t>
  </si>
  <si>
    <t>JVA/PAR.2022/232</t>
  </si>
  <si>
    <t>OFN-19</t>
  </si>
  <si>
    <t>Zone change</t>
  </si>
  <si>
    <t>05.08.22</t>
  </si>
  <si>
    <t>JVA/PAR.2022/230</t>
  </si>
  <si>
    <t>AMKP 2-07</t>
  </si>
  <si>
    <t>0.94MMSTB</t>
  </si>
  <si>
    <t>300K</t>
  </si>
  <si>
    <t>08.08.2022</t>
  </si>
  <si>
    <t>JVA/PAR.2022/225</t>
  </si>
  <si>
    <t>IKIKE-9 (ext-WI1)</t>
  </si>
  <si>
    <t>2780m - 2847m TVD/MSL</t>
  </si>
  <si>
    <t>Baltic-1</t>
  </si>
  <si>
    <t>10.444K</t>
  </si>
  <si>
    <t>08.08.2023</t>
  </si>
  <si>
    <t>JVA/PAR.2022/246</t>
  </si>
  <si>
    <t>OB-09</t>
  </si>
  <si>
    <t>WIJVCO</t>
  </si>
  <si>
    <t>Level IIB</t>
  </si>
  <si>
    <t>Oil Quest</t>
  </si>
  <si>
    <t>3,025 bwpd</t>
  </si>
  <si>
    <t>20K</t>
  </si>
  <si>
    <t>08.08.2024</t>
  </si>
  <si>
    <t>JVA/PAR.2022/245</t>
  </si>
  <si>
    <t>OB-101</t>
  </si>
  <si>
    <t>Level IIC</t>
  </si>
  <si>
    <t>6,544 bwpd</t>
  </si>
  <si>
    <t>11.08.2025</t>
  </si>
  <si>
    <t>JVA/PAR.2022/247</t>
  </si>
  <si>
    <t>OB-35</t>
  </si>
  <si>
    <t>Level VID</t>
  </si>
  <si>
    <t>4,901 bwpd</t>
  </si>
  <si>
    <t>11.08.2026</t>
  </si>
  <si>
    <t>JVA/PAR.2022/248</t>
  </si>
  <si>
    <t>OB-24</t>
  </si>
  <si>
    <t>294 bwpd</t>
  </si>
  <si>
    <t>11.08.2027</t>
  </si>
  <si>
    <t>JVA/PAR.2022/244</t>
  </si>
  <si>
    <t>AMKP1-37</t>
  </si>
  <si>
    <t>Scale Cleaning</t>
  </si>
  <si>
    <t>R4FU3/4</t>
  </si>
  <si>
    <t>Geosciences</t>
  </si>
  <si>
    <t>834 bopd</t>
  </si>
  <si>
    <t>0.98MMSTB</t>
  </si>
  <si>
    <t>95K</t>
  </si>
  <si>
    <t>JVA/PAR.2022/229</t>
  </si>
  <si>
    <t>AMKP2-23</t>
  </si>
  <si>
    <t>Schlumberger</t>
  </si>
  <si>
    <t>985 bopd</t>
  </si>
  <si>
    <t>480K</t>
  </si>
  <si>
    <t>MJI-LEG-CNL-GVT-LEK-00006L</t>
  </si>
  <si>
    <t>Meji-40H</t>
  </si>
  <si>
    <t>Gas lift Installation</t>
  </si>
  <si>
    <t>5092-5124</t>
  </si>
  <si>
    <t>0.5 / 14</t>
  </si>
  <si>
    <t>Waiting on CNL, expecting feedback on or before Q3 2022 based on outcome of the workshop between CNL &amp; NUPRC on 20th - 24th June 2022.</t>
  </si>
  <si>
    <t>JSG-LEG-CNL-GVT-LEK-00018L</t>
  </si>
  <si>
    <t>MEJI-40H (2020)</t>
  </si>
  <si>
    <t>3,534 ft MD</t>
  </si>
  <si>
    <t>Not Provided</t>
  </si>
  <si>
    <t>28,176 / 14</t>
  </si>
  <si>
    <t>SPDC-DEV-2022-0053L</t>
  </si>
  <si>
    <t>FORCADOS 55T</t>
  </si>
  <si>
    <t>Installation of Downhole plugs and NRV</t>
  </si>
  <si>
    <t>SPDC-DEV-2022-0052L</t>
  </si>
  <si>
    <t>FORCADOS 54L/S</t>
  </si>
  <si>
    <t>Waiting on WZO, request on hold</t>
  </si>
  <si>
    <t>SPDC-DEV-2022-0106L</t>
  </si>
  <si>
    <t>EA042</t>
  </si>
  <si>
    <t>Perforation &amp; Through Tubing Screen Installation</t>
  </si>
  <si>
    <t>5710 – 5770 ftah</t>
  </si>
  <si>
    <t>OPK-LEG-CNL-NUP-LEK-00004L</t>
  </si>
  <si>
    <t>OPUEKEBA-13</t>
  </si>
  <si>
    <r>
      <rPr>
        <sz val="12"/>
        <rFont val="Times New Roman"/>
        <family val="1"/>
      </rPr>
      <t>●</t>
    </r>
    <r>
      <rPr>
        <sz val="12"/>
        <rFont val="Century Gothic"/>
        <family val="2"/>
      </rPr>
      <t xml:space="preserve">Through Tubing Plug Back  </t>
    </r>
    <r>
      <rPr>
        <sz val="12"/>
        <rFont val="Times New Roman"/>
        <family val="1"/>
      </rPr>
      <t>●</t>
    </r>
    <r>
      <rPr>
        <sz val="12"/>
        <rFont val="Century Gothic"/>
        <family val="2"/>
      </rPr>
      <t>Reperforation</t>
    </r>
  </si>
  <si>
    <t>10,088 – 10,104</t>
  </si>
  <si>
    <t>0.45/16</t>
  </si>
  <si>
    <t>SPDC-PROD-2022-0750L</t>
  </si>
  <si>
    <t>FORCADOS-73S</t>
  </si>
  <si>
    <t>PBV RECALIBRATION</t>
  </si>
  <si>
    <t>5468-5478</t>
  </si>
  <si>
    <t>0.371 / 10</t>
  </si>
  <si>
    <t>SPDC-DEV-2022-0131L</t>
  </si>
  <si>
    <t>EA-055</t>
  </si>
  <si>
    <t>GasLift Valve Installation</t>
  </si>
  <si>
    <t>SPDC-DEV-2022-0140L</t>
  </si>
  <si>
    <t>EJA-006</t>
  </si>
  <si>
    <t>TRSCSSV Lockout &amp; PBV Installation</t>
  </si>
  <si>
    <t>SPDC-DEV-2022-0142L</t>
  </si>
  <si>
    <t>EJA-008</t>
  </si>
  <si>
    <t>TRSCSSV Investigation &amp; Drift run</t>
  </si>
  <si>
    <t>SPDC-DEV-2022-0144L</t>
  </si>
  <si>
    <t>OTUM-035L</t>
  </si>
  <si>
    <t>4540-4550, 4678-4688</t>
  </si>
  <si>
    <t>SPDC-DEV-2022-0143L</t>
  </si>
  <si>
    <t>OTUM-039L</t>
  </si>
  <si>
    <t>5776-5786</t>
  </si>
  <si>
    <t>GBK-LEG-CNL-NUP-LEK-00008L</t>
  </si>
  <si>
    <t>GBOKODA-62H</t>
  </si>
  <si>
    <t>5921-7030</t>
  </si>
  <si>
    <t>0.24 / 15</t>
  </si>
  <si>
    <t>ISA-LEG-CNL-NUP-LEK-00003L</t>
  </si>
  <si>
    <t>ISAN-08</t>
  </si>
  <si>
    <t>WHM &amp;IRMDIB</t>
  </si>
  <si>
    <t>6244-6264, 6294-6304</t>
  </si>
  <si>
    <t>0.176 / 7</t>
  </si>
  <si>
    <t>ISAN-13D</t>
  </si>
  <si>
    <t>8466-8472, 8904-8910, 9078-9087</t>
  </si>
  <si>
    <t>ISAN-14</t>
  </si>
  <si>
    <t>8774-8790</t>
  </si>
  <si>
    <t>TAP-LEG-CNL-NUP-LEK-00002L</t>
  </si>
  <si>
    <t>TAPA-05</t>
  </si>
  <si>
    <t>Reactivation</t>
  </si>
  <si>
    <t>8104 – 8120</t>
  </si>
  <si>
    <t>0.2 / 5</t>
  </si>
  <si>
    <t>Being reviewed. Payment made to NMDPRA Account</t>
  </si>
  <si>
    <t>REG-LEG-CNL-NUP-LEK-00026L</t>
  </si>
  <si>
    <t>OKAN-133</t>
  </si>
  <si>
    <t>Downhole Safety Valve Servicing</t>
  </si>
  <si>
    <t>9269 - 9344</t>
  </si>
  <si>
    <t>29.18 MMSCF/D</t>
  </si>
  <si>
    <t>52.5 BCF</t>
  </si>
  <si>
    <t xml:space="preserve">0.18 / 7 </t>
  </si>
  <si>
    <t>Being reviewed. Payment yet to be made</t>
  </si>
  <si>
    <t>GBOKODA-35HST4</t>
  </si>
  <si>
    <t>Downhole Safety Valve Installation</t>
  </si>
  <si>
    <t>7457 - 8970</t>
  </si>
  <si>
    <t>0.11/ 7</t>
  </si>
  <si>
    <t>DIB-LEG-CNL-NUP-LEK-00005L</t>
  </si>
  <si>
    <t>DIBI-36S</t>
  </si>
  <si>
    <t>Restoration</t>
  </si>
  <si>
    <t>0.3 / 10</t>
  </si>
  <si>
    <t>Payment made to NUPRC. Recommended for approval</t>
  </si>
  <si>
    <t>SPDC-DEV-2022-0152</t>
  </si>
  <si>
    <t>EA 054</t>
  </si>
  <si>
    <t>Coil Tubing Chemical Descaling</t>
  </si>
  <si>
    <t>1.47 / 14</t>
  </si>
  <si>
    <t>SPDC-DEV-2022-0153L</t>
  </si>
  <si>
    <t>FORCADOS-136T</t>
  </si>
  <si>
    <r>
      <rPr>
        <sz val="12"/>
        <color rgb="FF00B050"/>
        <rFont val="Times New Roman"/>
        <family val="1"/>
      </rPr>
      <t>●</t>
    </r>
    <r>
      <rPr>
        <sz val="12"/>
        <color rgb="FF00B050"/>
        <rFont val="Century Gothic"/>
        <family val="2"/>
      </rPr>
      <t xml:space="preserve">  Sand Clean-out &amp; TT Screen Installation    </t>
    </r>
    <r>
      <rPr>
        <sz val="12"/>
        <color rgb="FF00B050"/>
        <rFont val="Times New Roman"/>
        <family val="1"/>
      </rPr>
      <t xml:space="preserve">● </t>
    </r>
    <r>
      <rPr>
        <sz val="12"/>
        <color rgb="FF00B050"/>
        <rFont val="Century Gothic"/>
        <family val="2"/>
      </rPr>
      <t>Stimulation</t>
    </r>
  </si>
  <si>
    <t>4.1 / 27</t>
  </si>
  <si>
    <t>SPDC-DEV-2022-0154L</t>
  </si>
  <si>
    <t>FORCADOS-139T</t>
  </si>
  <si>
    <t>TRSCSSSV Lock-out &amp; PB Valve Installation</t>
  </si>
  <si>
    <t>6233 - 8140</t>
  </si>
  <si>
    <t>1.5 / 14</t>
  </si>
  <si>
    <t>NAP/2.13/PSC.A/22.392</t>
  </si>
  <si>
    <t>Bonga-71 (ex. 702P8)</t>
  </si>
  <si>
    <t>Awaiting Well Logs</t>
  </si>
  <si>
    <t>27MMSTB</t>
  </si>
  <si>
    <t>8.56MUSD/7.3 Days</t>
  </si>
  <si>
    <t>Bonga-72</t>
  </si>
  <si>
    <t>20kbpwd</t>
  </si>
  <si>
    <t>37MMSTB</t>
  </si>
  <si>
    <t>Awaiting Technical Submission</t>
  </si>
  <si>
    <t>NAP/2.13/PSC.A/22.391</t>
  </si>
  <si>
    <t>Bonga-73</t>
  </si>
  <si>
    <t>15kbwpd</t>
  </si>
  <si>
    <t>11MMSTB</t>
  </si>
  <si>
    <t>NAP/2.20/PSC.D/22.458</t>
  </si>
  <si>
    <t>Total Energies Upstream Nigeria Limited</t>
  </si>
  <si>
    <t xml:space="preserve">Water shut off and acid stimulation </t>
  </si>
  <si>
    <t>Helix-Q7000</t>
  </si>
  <si>
    <t>1.5MMSTB</t>
  </si>
  <si>
    <t>10.4MUSD/19 days</t>
  </si>
  <si>
    <t>09.06.2022</t>
  </si>
  <si>
    <t>SEP/OPS/NUPRC/06-22/158</t>
  </si>
  <si>
    <t>Oben-16S</t>
  </si>
  <si>
    <t>Stimulation</t>
  </si>
  <si>
    <t>G9000S</t>
  </si>
  <si>
    <t>300 bopd</t>
  </si>
  <si>
    <t>0.65 MMstb</t>
  </si>
  <si>
    <t>$0.16 MM/15 days</t>
  </si>
  <si>
    <t>22.06.2022</t>
  </si>
  <si>
    <t>Re-Completion</t>
  </si>
  <si>
    <t>L1100X: 8,120 – 8,130 ftah</t>
  </si>
  <si>
    <t xml:space="preserve">2.6 MMstb </t>
  </si>
  <si>
    <t>$1 MM/14 days</t>
  </si>
  <si>
    <t>O9000X: 8,066 - 8,079 ftah</t>
  </si>
  <si>
    <t>3.23 MMstb</t>
  </si>
  <si>
    <t>$0.989 MM/14 days</t>
  </si>
  <si>
    <t>07.07.2022</t>
  </si>
  <si>
    <t>Utapate-26ST</t>
  </si>
  <si>
    <t>D2 – D4: 8578.00 – 8597.70 ft-MD; D5000: 9207.30 – 9227.00 ft-MD, 9232.20 – 9242.00 ft-MD</t>
  </si>
  <si>
    <t>2,115 bopd</t>
  </si>
  <si>
    <t>4.4 MMstb</t>
  </si>
  <si>
    <t>$6.13 MM/20 days</t>
  </si>
  <si>
    <t>Approved 28.07.2022</t>
  </si>
  <si>
    <t>14.07.2022</t>
  </si>
  <si>
    <t>SEP/OPS/NUPRC/07-22/180</t>
  </si>
  <si>
    <t>Oben-52</t>
  </si>
  <si>
    <t>C8000: 8770 – 8825ftah; C8500: 8938-8968 ftah</t>
  </si>
  <si>
    <t>HPEB-119</t>
  </si>
  <si>
    <t>1,500 bopd</t>
  </si>
  <si>
    <t>1.42 MMstb</t>
  </si>
  <si>
    <t>$13.545 MM (combined cost of drilling and completions)/14 days</t>
  </si>
  <si>
    <t>Reviewed</t>
  </si>
  <si>
    <t>NAP/2.15/PSC.B/22.400</t>
  </si>
  <si>
    <t>Okpoko-9ST2</t>
  </si>
  <si>
    <t>III</t>
  </si>
  <si>
    <t>Diamond 160</t>
  </si>
  <si>
    <t>750 bopd</t>
  </si>
  <si>
    <t>10.3 MMbbls</t>
  </si>
  <si>
    <t>$1.52 MM/9 days</t>
  </si>
  <si>
    <t>NAP/2.15/PSC.B/22.398</t>
  </si>
  <si>
    <t>Okpoko-14ST1</t>
  </si>
  <si>
    <t>Xb</t>
  </si>
  <si>
    <t>36.52 MMbbls</t>
  </si>
  <si>
    <t>NAP/2.15/PSC.B/22.397</t>
  </si>
  <si>
    <t>Okpoko-15S</t>
  </si>
  <si>
    <t>III; VI</t>
  </si>
  <si>
    <t xml:space="preserve"> Diamond RIG 45</t>
  </si>
  <si>
    <t>NAP/2.15/PSC.B/22.396</t>
  </si>
  <si>
    <t>Okpoko-17S</t>
  </si>
  <si>
    <t>Swamp Master/Santa Fe</t>
  </si>
  <si>
    <t>NAP/2.15/PSC.B/22.395</t>
  </si>
  <si>
    <t>Okpoko-20</t>
  </si>
  <si>
    <t>VI</t>
  </si>
  <si>
    <t>Swamp Master (Santa Fe)</t>
  </si>
  <si>
    <t>2.1 MMbbls</t>
  </si>
  <si>
    <t>NAP/2.15/PSC.B/22.399</t>
  </si>
  <si>
    <t>Okpoko-13S</t>
  </si>
  <si>
    <t>III; IV</t>
  </si>
  <si>
    <t>Utapate-27</t>
  </si>
  <si>
    <t>D2000 – D4000:
8643.00 – 8657.00 ft MD;
D5000: 9057.00 – 9070.00 ft MD,
9088.00 – 9104.00 ft MD</t>
  </si>
  <si>
    <t>2,432 bopd</t>
  </si>
  <si>
    <t>2.6 MMstb/15.4 Bcf</t>
  </si>
  <si>
    <t>NAP/2.15/PSC.B/22.394</t>
  </si>
  <si>
    <t>Okpoko-21</t>
  </si>
  <si>
    <t>MALLARD BAY/71</t>
  </si>
  <si>
    <t>1,000 bopd</t>
  </si>
  <si>
    <t>H1000: 9576 – 9586 ftah</t>
  </si>
  <si>
    <t>0.09 MMstb</t>
  </si>
  <si>
    <t>Zone Change</t>
  </si>
  <si>
    <t>XVIA: 8590-8596 ftah</t>
  </si>
  <si>
    <t>370 bopd</t>
  </si>
  <si>
    <t>0.3 MMstb</t>
  </si>
  <si>
    <t>9.Well Re-entry Activities</t>
  </si>
  <si>
    <t>Fifteen (15) well re-entry activities were monitored in the reporting period. Five (5) were concluded</t>
  </si>
  <si>
    <t>Concession</t>
  </si>
  <si>
    <t>To be Updated</t>
  </si>
  <si>
    <t>EA-54T</t>
  </si>
  <si>
    <t>OML 79</t>
  </si>
  <si>
    <t>Shallow Offshore</t>
  </si>
  <si>
    <t>STOG</t>
  </si>
  <si>
    <t>Caracal Pioneer JUB</t>
  </si>
  <si>
    <t>Verbal Approval</t>
  </si>
  <si>
    <t>MEJI-17ST</t>
  </si>
  <si>
    <t>OML 90</t>
  </si>
  <si>
    <t xml:space="preserve"> TTPB &amp; PERF</t>
  </si>
  <si>
    <t>OKAN-95</t>
  </si>
  <si>
    <t>Saturation Logging</t>
  </si>
  <si>
    <t>Oil Fish</t>
  </si>
  <si>
    <t>OML 49</t>
  </si>
  <si>
    <t>Hephzibah-06</t>
  </si>
  <si>
    <t>20/6/2022</t>
  </si>
  <si>
    <t>OKAN-42D</t>
  </si>
  <si>
    <t>Plugging</t>
  </si>
  <si>
    <t>20/04/2022</t>
  </si>
  <si>
    <t>KANBO-10T</t>
  </si>
  <si>
    <t>Temporary plugging</t>
  </si>
  <si>
    <t>Emval W/L</t>
  </si>
  <si>
    <t>28.07.2022</t>
  </si>
  <si>
    <t>4 days</t>
  </si>
  <si>
    <t>Ongoing (no further report from company)</t>
  </si>
  <si>
    <t>OML 4</t>
  </si>
  <si>
    <t>3 days</t>
  </si>
  <si>
    <t>10.Revalidation proposals received</t>
  </si>
  <si>
    <t>Fourteen (14) Revalidation proposals were being reviewed,</t>
  </si>
  <si>
    <t>08.07.2022</t>
  </si>
  <si>
    <t>JVA/PAR.2022/215</t>
  </si>
  <si>
    <t>OFN-25</t>
  </si>
  <si>
    <t xml:space="preserve">Pending </t>
  </si>
  <si>
    <t>SPDC-DEV-2022-0137L</t>
  </si>
  <si>
    <t>FORCADOS-151</t>
  </si>
  <si>
    <t>WELL CLEAN-UP</t>
  </si>
  <si>
    <t>Revalidated on 2/8/2022</t>
  </si>
  <si>
    <t>SPDC-DEV-2022-0136L</t>
  </si>
  <si>
    <t>FORCADOS-150</t>
  </si>
  <si>
    <t>SPDC-DEV-2022-0135L</t>
  </si>
  <si>
    <t>FORCADOS-148</t>
  </si>
  <si>
    <t>SPDC-DEV-2022-0133L</t>
  </si>
  <si>
    <t>FORCADOS-129</t>
  </si>
  <si>
    <t>SPDC-DEV-2022-0134L</t>
  </si>
  <si>
    <t>FORCADOS-147</t>
  </si>
  <si>
    <t>MJI-LEG-CNL-NUP-LEK-00006L</t>
  </si>
  <si>
    <t>MEJI-17HST</t>
  </si>
  <si>
    <t>TTPB</t>
  </si>
  <si>
    <t>0.9 / 25</t>
  </si>
  <si>
    <t>0.9 / 26</t>
  </si>
  <si>
    <t>8385-PAT-SSLE-00132</t>
  </si>
  <si>
    <t>First E &amp; P</t>
  </si>
  <si>
    <t>MA80-A</t>
  </si>
  <si>
    <t>Shelf Drilling Mentor</t>
  </si>
  <si>
    <t>$19.84 MM  (total cost of drilling and completion)/41 days</t>
  </si>
  <si>
    <t>8385-PAT-SSLE-00133</t>
  </si>
  <si>
    <t>MA84-A</t>
  </si>
  <si>
    <t>$19.53 MM/53 days</t>
  </si>
  <si>
    <t>MA84-A Pilot Hole</t>
  </si>
  <si>
    <t>MA84-B</t>
  </si>
  <si>
    <t>$15.1MM/42 days</t>
  </si>
  <si>
    <t>MA84-C</t>
  </si>
  <si>
    <t>$17.68 MM/50 days</t>
  </si>
  <si>
    <t>MA84-C Pilot Hole</t>
  </si>
  <si>
    <t xml:space="preserve">Yet to be licensed for 2021. </t>
  </si>
  <si>
    <t>Active 
Completion ongoing</t>
  </si>
  <si>
    <t>Afremo- o6</t>
  </si>
  <si>
    <t>Active
Workover-ongoing</t>
  </si>
  <si>
    <t>Etelebou-12</t>
  </si>
  <si>
    <t>Oilquest</t>
  </si>
  <si>
    <t>Oshie 12SS</t>
  </si>
  <si>
    <t>Barge</t>
  </si>
  <si>
    <t>OK-65/65D</t>
  </si>
  <si>
    <t>GB-50</t>
  </si>
  <si>
    <t>SCP Investigation</t>
  </si>
  <si>
    <t>Baltic Shipping</t>
  </si>
  <si>
    <t>Whisky Star-4</t>
  </si>
  <si>
    <t>Okan-15/15D</t>
  </si>
  <si>
    <t>Well kill and zonal isolation</t>
  </si>
  <si>
    <t>11.Revenue Generated in the Reporting period</t>
  </si>
  <si>
    <t>Payments receipts reflect NMDPRA</t>
  </si>
  <si>
    <t>REPORT SUMMARY</t>
  </si>
  <si>
    <t>APPLICATION
DESCRIPTION</t>
  </si>
  <si>
    <t>TOTAL NO OF APPLICATIONS
FROM PREVIOUS WEEK</t>
  </si>
  <si>
    <t>TOTAL NUMBER OF APPLICATIONS 
RECEIVED IN NEW WEEK</t>
  </si>
  <si>
    <t>TOTAL NO OF APPLICATIONS</t>
  </si>
  <si>
    <t>TOTAL NO APPROVED</t>
  </si>
  <si>
    <t>TOTAL NO DISAPPROVED</t>
  </si>
  <si>
    <t>TOTAL NO PENDING</t>
  </si>
  <si>
    <t>FDP</t>
  </si>
  <si>
    <t>WELL LOCATION NOTICE</t>
  </si>
  <si>
    <t xml:space="preserve">WELL RE-ENTRY </t>
  </si>
  <si>
    <t>WELL REVALIDATION</t>
  </si>
  <si>
    <t xml:space="preserve">WELL DECOMMISSIONING </t>
  </si>
  <si>
    <t>TOTAL</t>
  </si>
  <si>
    <t>OPERATIONAL SUMMARY</t>
  </si>
  <si>
    <t>Operational Description</t>
  </si>
  <si>
    <t>No of Ongoing  Operations  from previous week</t>
  </si>
  <si>
    <t>Operations commenced in new week</t>
  </si>
  <si>
    <t>Total No of Operations Monitored</t>
  </si>
  <si>
    <t>Total No Drilled to TD/Concluded</t>
  </si>
  <si>
    <t>Total No Suspended</t>
  </si>
  <si>
    <t>Total No Ongoing</t>
  </si>
  <si>
    <t>Drilling Operations</t>
  </si>
  <si>
    <t>Well Re-entry Operations</t>
  </si>
  <si>
    <t>16.11.2022</t>
  </si>
  <si>
    <t>AMKP2-03</t>
  </si>
  <si>
    <t>Scale cleaning &amp; Add. Perf.</t>
  </si>
  <si>
    <t>R4FU2 (3905 - 3914)</t>
  </si>
  <si>
    <t>Poseidon/Schlumberger</t>
  </si>
  <si>
    <t>03.01.2023</t>
  </si>
  <si>
    <t>OB-86/6</t>
  </si>
  <si>
    <t>Well Conversion (oil to gas)</t>
  </si>
  <si>
    <t>Level VIE &amp; VIA</t>
  </si>
  <si>
    <t>Oil Quest, Geoplex &amp; Poseidon</t>
  </si>
  <si>
    <t>Application Withdrawn by the Company</t>
  </si>
  <si>
    <t>30.03.2023</t>
  </si>
  <si>
    <t>AMKP1-38</t>
  </si>
  <si>
    <t>Down Hole Safety Value replacement</t>
  </si>
  <si>
    <t>KOMA002T</t>
  </si>
  <si>
    <t>TBA</t>
  </si>
  <si>
    <t>15929/16071</t>
  </si>
  <si>
    <t>KOMA005T</t>
  </si>
  <si>
    <t>9986/10071</t>
  </si>
  <si>
    <t>KOMA008T</t>
  </si>
  <si>
    <t>12029/12112</t>
  </si>
  <si>
    <t>KOMA011T</t>
  </si>
  <si>
    <t>10545/10643</t>
  </si>
  <si>
    <t>13.02.2023</t>
  </si>
  <si>
    <t>Obiafu 41-ST2</t>
  </si>
  <si>
    <t>SBHP survey&amp;nitrogen lifting</t>
  </si>
  <si>
    <t>Level U/U1</t>
  </si>
  <si>
    <t>EMVAL coiled Tubing/ Slickline unit</t>
  </si>
  <si>
    <t>Approved 12.04.2023</t>
  </si>
  <si>
    <t>02.02.2023</t>
  </si>
  <si>
    <t>Heirs Holdings Oil &amp; Gas</t>
  </si>
  <si>
    <t>OTAM-001</t>
  </si>
  <si>
    <t>7200-7220, 7238-7250, 7322-7342, 8307-8322, 8350-8356, 8630-8650, 8655-8675, 8680-8700 ftah</t>
  </si>
  <si>
    <t>Approved 13.04.2023</t>
  </si>
  <si>
    <t>NNPC E&amp;P Limited</t>
  </si>
  <si>
    <t>Uta-36GI</t>
  </si>
  <si>
    <t>9489-9509, 9518-9538, 9558-9618MDft</t>
  </si>
  <si>
    <t>29.03.2023</t>
  </si>
  <si>
    <t>OGBAINIBIRI DEEP 6ST</t>
  </si>
  <si>
    <t xml:space="preserve">PLT data Aquistion,level isolation,perforation &amp; ontigent nitrogen lifting </t>
  </si>
  <si>
    <t>offshore</t>
  </si>
  <si>
    <t>LEVEL V/LEVEL W</t>
  </si>
  <si>
    <t>Approved 15.03.2023</t>
  </si>
  <si>
    <t>10.01.2023</t>
  </si>
  <si>
    <t>Oriental Energy Resources Limited</t>
  </si>
  <si>
    <t>Ebok-33</t>
  </si>
  <si>
    <t>Workover (installation of Electrical Submersible Pump) &amp; Recompletion</t>
  </si>
  <si>
    <t>LD1B-CFB</t>
  </si>
  <si>
    <t>1.32 MMBO</t>
  </si>
  <si>
    <t>Approved 17.04.2023</t>
  </si>
  <si>
    <t>Ebok-35</t>
  </si>
  <si>
    <t>LD1A-NFB</t>
  </si>
  <si>
    <t>1.47 MMBO</t>
  </si>
  <si>
    <t>Ebok-37</t>
  </si>
  <si>
    <t>LD1B-NFB</t>
  </si>
  <si>
    <t>1.41 MMBO</t>
  </si>
  <si>
    <t>Ebok-43</t>
  </si>
  <si>
    <t>LD1A-CFB</t>
  </si>
  <si>
    <t>0.96 MMBO</t>
  </si>
  <si>
    <t>22.12.2022</t>
  </si>
  <si>
    <t>Okono-6</t>
  </si>
  <si>
    <t>Re-entry for Reservor Saturation Logging</t>
  </si>
  <si>
    <t>Oritsemeyin</t>
  </si>
  <si>
    <t>Approved 19.04.2023</t>
  </si>
  <si>
    <t>Okono-7</t>
  </si>
  <si>
    <t>20.12.2022</t>
  </si>
  <si>
    <t>Conoil Producing Limited</t>
  </si>
  <si>
    <t>Mbuotidem-6</t>
  </si>
  <si>
    <t>Level F1a: 7824-7844ftMD,  Level E:7246-7266ftMD</t>
  </si>
  <si>
    <t xml:space="preserve">Awaiting NUIMS concent letter and additional documentation. A reminder mail was forwarded to the operator. </t>
  </si>
  <si>
    <t>14.12.2022</t>
  </si>
  <si>
    <t>HHOG</t>
  </si>
  <si>
    <t>Agbada 046</t>
  </si>
  <si>
    <t>Re-competion</t>
  </si>
  <si>
    <t>HWU 100</t>
  </si>
  <si>
    <t>TBA/TBA</t>
  </si>
  <si>
    <t>Awaiting response from company</t>
  </si>
  <si>
    <t>Agbada 068</t>
  </si>
  <si>
    <t>Okono-5</t>
  </si>
  <si>
    <t>10.02.2023</t>
  </si>
  <si>
    <t>Acid Bullheading</t>
  </si>
  <si>
    <t>R4FU1-4</t>
  </si>
  <si>
    <t>10.03.2023</t>
  </si>
  <si>
    <t>NUN RIVER-007</t>
  </si>
  <si>
    <t>0ffshore</t>
  </si>
  <si>
    <t>D6000D &amp; E1000D</t>
  </si>
  <si>
    <t>NB 101</t>
  </si>
  <si>
    <t>OB-129</t>
  </si>
  <si>
    <t>TS/TC and zone change</t>
  </si>
  <si>
    <t>Level XVA</t>
  </si>
  <si>
    <t>oil Quest</t>
  </si>
  <si>
    <t>22.03.2023</t>
  </si>
  <si>
    <t>BENIKU 1ST-LS</t>
  </si>
  <si>
    <t>Diesel/xylene wash in well</t>
  </si>
  <si>
    <t>LEVEL  2A-1</t>
  </si>
  <si>
    <t>AMKP1-09</t>
  </si>
  <si>
    <t>Tubing control/scale scrapping</t>
  </si>
  <si>
    <t>R11</t>
  </si>
  <si>
    <t xml:space="preserve">EXXON </t>
  </si>
  <si>
    <t>EDOP 42B</t>
  </si>
  <si>
    <t>Wireline-retrievable Safety Valve</t>
  </si>
  <si>
    <t>EDOPIQI-3</t>
  </si>
  <si>
    <t>12.04.2023</t>
  </si>
  <si>
    <t>AMKP1-24</t>
  </si>
  <si>
    <t>Tubing control &amp; Top sediment,well integrity management activites(tubing integrity check&amp; tube leak detection) and gas-lift valve change/gas-lift pack off</t>
  </si>
  <si>
    <t>R2</t>
  </si>
  <si>
    <t>oil quest/ schlumberger</t>
  </si>
  <si>
    <t>MEJI-55/55D</t>
  </si>
  <si>
    <t>DHSV Servicing</t>
  </si>
  <si>
    <t>7019 - 7033         6375 - 6385</t>
  </si>
  <si>
    <t>LS: 1497    SS: 205</t>
  </si>
  <si>
    <t>LS: 1.54       SS: 0.65</t>
  </si>
  <si>
    <t>ISAN-06/6D</t>
  </si>
  <si>
    <t>SCP Investigation &amp; Resolution</t>
  </si>
  <si>
    <t>6139 - 6145          6268 - 6274</t>
  </si>
  <si>
    <t>LS: 250    SS:120</t>
  </si>
  <si>
    <t>LS: 0.3      SS: 0</t>
  </si>
  <si>
    <t>19.10.2022</t>
  </si>
  <si>
    <t>NIGDEL United Oil Company Limited</t>
  </si>
  <si>
    <t>Olobia-1</t>
  </si>
  <si>
    <t>U3: 4,106ft; U5: 4,582ft</t>
  </si>
  <si>
    <t>Obigbo North-024</t>
  </si>
  <si>
    <t xml:space="preserve">Recompletion </t>
  </si>
  <si>
    <t xml:space="preserve">6958-6968, 7068-7073, 7106-7114, 7200-7206, 7214-7220, 7696-7706, 8042-8052, 8296-8301,8330-8340, 8379-8399 ftah </t>
  </si>
  <si>
    <t>20.02.2023</t>
  </si>
  <si>
    <t>Agbada-24</t>
  </si>
  <si>
    <t>6870-766884, 77375-7439 ftah</t>
  </si>
  <si>
    <t>17.03.2023</t>
  </si>
  <si>
    <t xml:space="preserve">Energia </t>
  </si>
  <si>
    <t>Ebendo-01</t>
  </si>
  <si>
    <t>Water Shutoff</t>
  </si>
  <si>
    <t>11170-11190,11183-11210ftMD</t>
  </si>
  <si>
    <t>28.03.2023</t>
  </si>
  <si>
    <t>Seplat West</t>
  </si>
  <si>
    <t>Ovhor-11L</t>
  </si>
  <si>
    <t>Stimulation (Inflow Enhancement)</t>
  </si>
  <si>
    <t>9270-9280ftah</t>
  </si>
  <si>
    <t>Okporhurhu-03ST</t>
  </si>
  <si>
    <t>Water Shutoff and reperforation</t>
  </si>
  <si>
    <t>10,030-10,045, 10,750-10,760ftah</t>
  </si>
  <si>
    <t>Orogho-4LS</t>
  </si>
  <si>
    <t>9419-9439, 9331-9341ftah</t>
  </si>
  <si>
    <t>18.04.2023</t>
  </si>
  <si>
    <t>First E&amp;P Limited</t>
  </si>
  <si>
    <t>Madu-05</t>
  </si>
  <si>
    <t>10,424-11,360ftah</t>
  </si>
  <si>
    <t>SDM</t>
  </si>
  <si>
    <t>17.01.2023</t>
  </si>
  <si>
    <t>Apani Energy Limited</t>
  </si>
  <si>
    <t>Apani-02</t>
  </si>
  <si>
    <t xml:space="preserve">D-02: 7238.77-7248.77ftah;    E-02: 8189.95-8209.95ftah      </t>
  </si>
  <si>
    <t>3.0MMbbl</t>
  </si>
  <si>
    <t>Seplat Energy</t>
  </si>
  <si>
    <t>Ohaji south-06L</t>
  </si>
  <si>
    <t>Being reviewed. Awaiting additional documentation</t>
  </si>
  <si>
    <t>Ohaji south-04S</t>
  </si>
  <si>
    <t>03.04.2023</t>
  </si>
  <si>
    <t>Agbada-27</t>
  </si>
  <si>
    <t>Company requested to provide additional documentation</t>
  </si>
  <si>
    <t>Agbada-33</t>
  </si>
  <si>
    <t>21.03.2023</t>
  </si>
  <si>
    <t>Agbada-34</t>
  </si>
  <si>
    <t xml:space="preserve">Company requested to provide additional documentation. </t>
  </si>
  <si>
    <t>26.04.2022</t>
  </si>
  <si>
    <t>NINC issued to SPDC. Awaiting mgt approval for a date to be fixed for an enagement with the COY</t>
  </si>
  <si>
    <t>EBOCHA-22T</t>
  </si>
  <si>
    <t>Acid Stimulaion &amp; well Conversion from oil producer to water disposal</t>
  </si>
  <si>
    <t>level IIA-W</t>
  </si>
  <si>
    <t>Hydroserve Coiled Tubing/Slickline Unit</t>
  </si>
  <si>
    <t>11.01.2023</t>
  </si>
  <si>
    <t>EBOCHA-21T</t>
  </si>
  <si>
    <t>EBOCHA-20T</t>
  </si>
  <si>
    <t xml:space="preserve"> level 3G</t>
  </si>
  <si>
    <t>SAMABRI EAST 6DIR</t>
  </si>
  <si>
    <t>RMP Logging,Perforations &amp; Recompletion workover</t>
  </si>
  <si>
    <t>Level F20 &amp; Level E10 &amp;D10</t>
  </si>
  <si>
    <t>workover unit</t>
  </si>
  <si>
    <t>23.02.2023</t>
  </si>
  <si>
    <t>IME-08</t>
  </si>
  <si>
    <t>DHGI &amp; GLVC</t>
  </si>
  <si>
    <t>D50</t>
  </si>
  <si>
    <t>IME-12</t>
  </si>
  <si>
    <t>D70</t>
  </si>
  <si>
    <t>IME-03</t>
  </si>
  <si>
    <t>D40</t>
  </si>
  <si>
    <t>IME-04</t>
  </si>
  <si>
    <t>IME-13</t>
  </si>
  <si>
    <t>07.03.2023</t>
  </si>
  <si>
    <t>IME-09</t>
  </si>
  <si>
    <t>Tubing control/Top sediment&amp;DHGI&amp;GLVC</t>
  </si>
  <si>
    <t>Schlumbeger/Oil Quest</t>
  </si>
  <si>
    <t>DELTA-16</t>
  </si>
  <si>
    <t>DHSV Installation</t>
  </si>
  <si>
    <t>5785 - 5803</t>
  </si>
  <si>
    <t>DELTA-43H</t>
  </si>
  <si>
    <t>Installation of Mechanical Retrievable Downhole Isolation Barrier</t>
  </si>
  <si>
    <t>8122 - 8210</t>
  </si>
  <si>
    <t>27.01.2023</t>
  </si>
  <si>
    <t>OGBOTOBO-17ST</t>
  </si>
  <si>
    <t>6971 - 7000,       7018 - 7028</t>
  </si>
  <si>
    <t>OES Respect</t>
  </si>
  <si>
    <t>04.01.2023</t>
  </si>
  <si>
    <t>DELTA-06</t>
  </si>
  <si>
    <t>6818 - 6825</t>
  </si>
  <si>
    <t>Requested for engagement with coy. Awaiting response</t>
  </si>
  <si>
    <t>DELTA-09D</t>
  </si>
  <si>
    <t>Gaslift Initiation</t>
  </si>
  <si>
    <t>6597 - 6607</t>
  </si>
  <si>
    <t>DELTA-42</t>
  </si>
  <si>
    <t>7080 - 7135</t>
  </si>
  <si>
    <t>DELTA-45</t>
  </si>
  <si>
    <t>6394 - 6429</t>
  </si>
  <si>
    <t>AKRI 9BIS LS</t>
  </si>
  <si>
    <t>SCSSV troubleshoot &amp;N2 lift</t>
  </si>
  <si>
    <t>Level Q/Q1</t>
  </si>
  <si>
    <t>HYDROSERVE COILED TUBING UNIT</t>
  </si>
  <si>
    <t>TOTAL ENERGIES</t>
  </si>
  <si>
    <t>OB-129/5</t>
  </si>
  <si>
    <t>Tubing Control/Top Sediment &amp; Zone Change</t>
  </si>
  <si>
    <t>2985.3/3020</t>
  </si>
  <si>
    <t>GBAR013T</t>
  </si>
  <si>
    <t>Nitrogen Lift/BHP Survey</t>
  </si>
  <si>
    <t>(12390/12358) - (10621/10676)</t>
  </si>
  <si>
    <t>GBAR025T</t>
  </si>
  <si>
    <t>(13977/14147) - (14009/14110)</t>
  </si>
  <si>
    <t>E: 3088-3089m, 3100-3104m, 3114-3121m; G: 3452-3457m, 3462-3471m, 3472-3479m, 3493-3501m</t>
  </si>
  <si>
    <t>Waiting on company for technical and commercial documentations</t>
  </si>
  <si>
    <t>Workover for recompletion</t>
  </si>
  <si>
    <t>Oil Reserves Volumes(MMstb)</t>
  </si>
  <si>
    <t>Oil Production Volumes(BOPD)</t>
  </si>
  <si>
    <t>Gas Reserves Volumes (Bscf)</t>
  </si>
  <si>
    <t>Expected Gas Production (MMscf/day)</t>
  </si>
  <si>
    <t>AFE/COST (Million USD)</t>
  </si>
  <si>
    <t>Estimated Operation days</t>
  </si>
  <si>
    <t>24.03.2023</t>
  </si>
  <si>
    <t>Niger Delta Petroleum Resources Limited</t>
  </si>
  <si>
    <t>Ogbele-13PH</t>
  </si>
  <si>
    <t>OML 54</t>
  </si>
  <si>
    <t>Ogbele</t>
  </si>
  <si>
    <t>E: 466529.79m;            N: 99256.1m</t>
  </si>
  <si>
    <t>HPEB 120</t>
  </si>
  <si>
    <t>Approved 14.04.2023</t>
  </si>
  <si>
    <t>UTA-EXP-3BC</t>
  </si>
  <si>
    <t>E: 582856.93m;            N: 55797.67m</t>
  </si>
  <si>
    <t>Durga-10</t>
  </si>
  <si>
    <t>UTA-WD-4C</t>
  </si>
  <si>
    <t>Water Disposal</t>
  </si>
  <si>
    <t>E: 586626.51m;            N: 57368.34m</t>
  </si>
  <si>
    <t>Approved 18.04.2023</t>
  </si>
  <si>
    <t>Proposed Well Cost (MM$)</t>
  </si>
  <si>
    <t>14.04.2023</t>
  </si>
  <si>
    <t>Utapate-37</t>
  </si>
  <si>
    <t xml:space="preserve">Verbal Approval </t>
  </si>
  <si>
    <t>UTA-DO-2BC</t>
  </si>
  <si>
    <t>Utapate-38</t>
  </si>
  <si>
    <t>E: 585444.95m;            N: 56590.92m</t>
  </si>
  <si>
    <t>Utapate-39</t>
  </si>
  <si>
    <t>16/4/2023</t>
  </si>
  <si>
    <t>AFE (US$MM)</t>
  </si>
  <si>
    <t>Estimated Operation Days</t>
  </si>
  <si>
    <t>3,000ft from horizontal well kickoff point</t>
  </si>
  <si>
    <t>Expected Oil Rate (bopd)</t>
  </si>
  <si>
    <t>Expected Oil Reserves (MMSTB)</t>
  </si>
  <si>
    <t>Expected Gas Rate (MMscf/day)</t>
  </si>
  <si>
    <t>Expected Gas Reserves (BSCF)</t>
  </si>
  <si>
    <t xml:space="preserve">Terrain </t>
  </si>
  <si>
    <t>Estimated Oil Reserves (MMSTB)</t>
  </si>
  <si>
    <t>Estimated Gas Reserves (BSCF)</t>
  </si>
  <si>
    <t>Expected (bopd)
Oil Rate</t>
  </si>
  <si>
    <t>Expected Gas Rate 
(MMscf/D)</t>
  </si>
  <si>
    <t>04.10.2022</t>
  </si>
  <si>
    <t>First E&amp;P</t>
  </si>
  <si>
    <t>OML 83</t>
  </si>
  <si>
    <t>Anyala</t>
  </si>
  <si>
    <t>Revision-3</t>
  </si>
  <si>
    <t>125 MMstb/</t>
  </si>
  <si>
    <t>332 Bscf</t>
  </si>
  <si>
    <t>Q3 2023</t>
  </si>
  <si>
    <t>$800MM</t>
  </si>
  <si>
    <t>Q2 2023</t>
  </si>
  <si>
    <t>19.12.2022</t>
  </si>
  <si>
    <t>Seplat West Limited</t>
  </si>
  <si>
    <t>OML 38</t>
  </si>
  <si>
    <t>Okporhuru</t>
  </si>
  <si>
    <t>3.9 MMstb/1.6 MMstb</t>
  </si>
  <si>
    <t>32.2 Bscf</t>
  </si>
  <si>
    <t>2.4MMscfd</t>
  </si>
  <si>
    <t>15.02.2023</t>
  </si>
  <si>
    <t>AMKP2-14</t>
  </si>
  <si>
    <t>Reservoir Saturation Tool Logging</t>
  </si>
  <si>
    <t>R4FU2</t>
  </si>
  <si>
    <t>Geoplex</t>
  </si>
  <si>
    <t xml:space="preserve"> Approved 21.03.2023</t>
  </si>
  <si>
    <t>OFN-57</t>
  </si>
  <si>
    <t>PLT &amp; WSO</t>
  </si>
  <si>
    <t>S-Esuk</t>
  </si>
  <si>
    <t xml:space="preserve"> Approved 27.03.2023</t>
  </si>
  <si>
    <t>22.02.2023</t>
  </si>
  <si>
    <t>Ebocha-2L</t>
  </si>
  <si>
    <t>N2 Lift &amp; Acid Stimulation</t>
  </si>
  <si>
    <t>2F</t>
  </si>
  <si>
    <t>EMVAL NIGERIA LIMITED</t>
  </si>
  <si>
    <t xml:space="preserve"> Approved 31.03.2023</t>
  </si>
  <si>
    <t>Ogbainbri deep 6T</t>
  </si>
  <si>
    <t>Nitrogen lifting &amp; Acid Stimulation</t>
  </si>
  <si>
    <t>W</t>
  </si>
  <si>
    <t xml:space="preserve">EMVAL </t>
  </si>
  <si>
    <t>Obama 9L</t>
  </si>
  <si>
    <t>F</t>
  </si>
  <si>
    <t xml:space="preserve"> Ashaka -4L</t>
  </si>
  <si>
    <t>3D3</t>
  </si>
  <si>
    <t>Azuzuama 6T</t>
  </si>
  <si>
    <t>G</t>
  </si>
  <si>
    <t>Okpai-7S</t>
  </si>
  <si>
    <t>IVA</t>
  </si>
  <si>
    <t>Ashaka-3LS,</t>
  </si>
  <si>
    <t>Isoko south-4S</t>
  </si>
  <si>
    <t>N</t>
  </si>
  <si>
    <t xml:space="preserve"> Oleh-5LS</t>
  </si>
  <si>
    <t xml:space="preserve"> Oshie-8LS </t>
  </si>
  <si>
    <t>M</t>
  </si>
  <si>
    <t>TEBIDABA 14ST-2</t>
  </si>
  <si>
    <t>Sand clean-out,Acid stimulaion&amp;Nitrogen lifting</t>
  </si>
  <si>
    <t>Level A</t>
  </si>
  <si>
    <t>Approved      27.03.2023</t>
  </si>
  <si>
    <t>OFN-48</t>
  </si>
  <si>
    <t>Pressure Build Up</t>
  </si>
  <si>
    <t>S reservoir L1A &amp; L1B</t>
  </si>
  <si>
    <t>Oilquest' slickline</t>
  </si>
  <si>
    <t>Approved  27.03.2023</t>
  </si>
  <si>
    <t>AMKP2-07</t>
  </si>
  <si>
    <t>R4FU2(3820-39690</t>
  </si>
  <si>
    <t>Approved 21.03.2023</t>
  </si>
  <si>
    <t>EWAN-29H</t>
  </si>
  <si>
    <t>6118 - 7018</t>
  </si>
  <si>
    <t>Approved on 28.03.2023</t>
  </si>
  <si>
    <t>31.01.2023</t>
  </si>
  <si>
    <t>Dubri Oil</t>
  </si>
  <si>
    <t>Gilli Gilli-1</t>
  </si>
  <si>
    <t>2.7MMbbls</t>
  </si>
  <si>
    <t>Approved. 03.04.2023</t>
  </si>
  <si>
    <t>Gilli Gilli-3</t>
  </si>
  <si>
    <t>600,000 bbls</t>
  </si>
  <si>
    <t>Gilli Gilli-5</t>
  </si>
  <si>
    <t>3.24MMbbls</t>
  </si>
  <si>
    <t>MAKARABA-13</t>
  </si>
  <si>
    <t>WELL RESTORATION</t>
  </si>
  <si>
    <t>SS: 6826’-6830’, LS: 9512' -9515', BS: 6603’-6618’</t>
  </si>
  <si>
    <t>Madu-06</t>
  </si>
  <si>
    <t>1044ftah</t>
  </si>
  <si>
    <t>Being reviewed, awaiting add. Info.</t>
  </si>
  <si>
    <t xml:space="preserve">Company requested to provide additional docmentation. </t>
  </si>
  <si>
    <t>IDU 11</t>
  </si>
  <si>
    <t>Nitrogen lifting</t>
  </si>
  <si>
    <t>LEVEL H</t>
  </si>
  <si>
    <t>2.3.2023</t>
  </si>
  <si>
    <t>ISAN-07/07D</t>
  </si>
  <si>
    <t>WHM, SCP &amp; installation of Mechanical Retrievable Downhole Isolation Barrier</t>
  </si>
  <si>
    <t>LS: 8264 - 8274, 8308 - 8320. SS: 7480 - 7486</t>
  </si>
  <si>
    <t>LS: 748 SS: 0</t>
  </si>
  <si>
    <t>LS: 0.4 SS: 0</t>
  </si>
  <si>
    <t>SS: 0.012</t>
  </si>
  <si>
    <t>SS: 0.231</t>
  </si>
  <si>
    <t>Egina-37</t>
  </si>
  <si>
    <t>Deepoffshore</t>
  </si>
  <si>
    <t>Awaiting Logs</t>
  </si>
  <si>
    <t>Noble Gerry De Souza</t>
  </si>
  <si>
    <t>12,000bwpd</t>
  </si>
  <si>
    <t>10.6 days</t>
  </si>
  <si>
    <t>Verbal Approval granted and to be regularized</t>
  </si>
  <si>
    <t xml:space="preserve">Waiting on company for pending technical  documentations </t>
  </si>
  <si>
    <t>26.01.2023</t>
  </si>
  <si>
    <t>OFN-54</t>
  </si>
  <si>
    <t>WSO, GLVC &amp; Pressure Build up</t>
  </si>
  <si>
    <t>T-Main L1</t>
  </si>
  <si>
    <t xml:space="preserve"> Approval 27.03.2023</t>
  </si>
  <si>
    <t>AFIA-18</t>
  </si>
  <si>
    <t>Tubing control &amp; top sediment&amp; DHGI &amp; GLVC</t>
  </si>
  <si>
    <t>CD40</t>
  </si>
  <si>
    <t>AFIA-17</t>
  </si>
  <si>
    <t>Tubing control/Top sediment &amp; GLVC</t>
  </si>
  <si>
    <t>CD50</t>
  </si>
  <si>
    <t>Schlumberger/ oil Quest</t>
  </si>
  <si>
    <t>AFIA-05</t>
  </si>
  <si>
    <t>Tubing control/Top sediment&amp; DHGI&amp;DHSVR&amp; GLVC</t>
  </si>
  <si>
    <t>CD43</t>
  </si>
  <si>
    <t>AFIA-14</t>
  </si>
  <si>
    <t>Tubing control/Top Sediment, DHGI, DHSVR &amp; GLVC</t>
  </si>
  <si>
    <t>Approval   27.03.2023</t>
  </si>
  <si>
    <t xml:space="preserve">SOKU038T </t>
  </si>
  <si>
    <t>TRScSSV Repair/PB valve installation with Nitrogen lift</t>
  </si>
  <si>
    <t>APPROVED</t>
  </si>
  <si>
    <t>SAMABRI EAST 9LS</t>
  </si>
  <si>
    <t>Acid Stimulaion &amp; Nitrogen lift</t>
  </si>
  <si>
    <t>H5</t>
  </si>
  <si>
    <t>Approved   27.03.2023</t>
  </si>
  <si>
    <t>Tubing control/Top sediment&amp; DHGI&amp;TRSVR &amp; GLVC</t>
  </si>
  <si>
    <t>Schlumbeger/ oil quest</t>
  </si>
  <si>
    <t>AFIA-09</t>
  </si>
  <si>
    <t>CD30</t>
  </si>
  <si>
    <t>Akri 4L</t>
  </si>
  <si>
    <t>level Q/Q1</t>
  </si>
  <si>
    <t>Hydroserve Oil Services Nig. Ltd</t>
  </si>
  <si>
    <t>Approved   29.03.23</t>
  </si>
  <si>
    <t>17.02.2023</t>
  </si>
  <si>
    <t>Continental Oil &amp; Gas</t>
  </si>
  <si>
    <t>Upomami-12</t>
  </si>
  <si>
    <t>6270-6278ftMD</t>
  </si>
  <si>
    <t>SEWOP (Class 160)</t>
  </si>
  <si>
    <t>Approved 17.03.2023</t>
  </si>
  <si>
    <t>Gbetiokun-04ST</t>
  </si>
  <si>
    <t>4682-4707, 4713.5-4718.5, 7371.5-7381.5ftMD</t>
  </si>
  <si>
    <t>Approved 29.03.2023</t>
  </si>
  <si>
    <t>14.03.2023</t>
  </si>
  <si>
    <t>AKUBO-2</t>
  </si>
  <si>
    <t>2614.08-2616.25</t>
  </si>
  <si>
    <t>BOGEL Durga-7</t>
  </si>
  <si>
    <t>Approved on 29.03.2023</t>
  </si>
  <si>
    <t>Awaiting the NAG FDP approval</t>
  </si>
  <si>
    <t>14ST-2</t>
  </si>
  <si>
    <t xml:space="preserve">Ebocha-2L, Ogbainbri deep 6T, Obama 9L, Azuzuama 6T, Okpai-7S, Ashaka-3L&amp;S, Isoko-4S, Oleh-5L&amp;S, Oshie-8L&amp;S </t>
  </si>
  <si>
    <t>10th March 2023</t>
  </si>
  <si>
    <t>Awaiting technical package</t>
  </si>
  <si>
    <t>Reviewed, Awaiting Well logs</t>
  </si>
  <si>
    <t>20,000/147,000</t>
  </si>
  <si>
    <t>OB-80/5</t>
  </si>
  <si>
    <t>Well Coversion</t>
  </si>
  <si>
    <t>Being reviewd. Awaiting add. Info.</t>
  </si>
  <si>
    <t>ADIB-005</t>
  </si>
  <si>
    <t xml:space="preserve">Tubing  control/Topnsediment &amp; mechanical scale scraping </t>
  </si>
  <si>
    <t>Production logging(PLT ) ,Reperforation&amp; water shut-off(WSO)</t>
  </si>
  <si>
    <t>OB-009/4</t>
  </si>
  <si>
    <t>Tubing  control/Top sediment &amp; water injector valve change</t>
  </si>
  <si>
    <t>AKRI 1T</t>
  </si>
  <si>
    <t xml:space="preserve">Acid stimulation &amp; nitrogen lift </t>
  </si>
  <si>
    <t>AKRI 10LS</t>
  </si>
  <si>
    <t>diesel/xylene wash,Additional perforation,</t>
  </si>
  <si>
    <t>OSHIE 8LS</t>
  </si>
  <si>
    <t>OSHIE   7T</t>
  </si>
  <si>
    <t>Perforations &amp; nitrogen lift</t>
  </si>
  <si>
    <t>OB 46/5</t>
  </si>
  <si>
    <t>Tubing control/Top sediment&amp; water injector valve change</t>
  </si>
  <si>
    <t>OB 45/7</t>
  </si>
  <si>
    <t>OB 23/2</t>
  </si>
  <si>
    <t>OB35/6</t>
  </si>
  <si>
    <t>OB 24/3</t>
  </si>
  <si>
    <t>OB 101/5</t>
  </si>
  <si>
    <t>OB- SW 1</t>
  </si>
  <si>
    <t>AMKP 1-37</t>
  </si>
  <si>
    <t>Tubing control/Top sediment&amp; mechanical scale scrapping</t>
  </si>
  <si>
    <t>FORCADOS-50L/S</t>
  </si>
  <si>
    <t>Temporary Plug installation</t>
  </si>
  <si>
    <t>FORCADOS-068T</t>
  </si>
  <si>
    <t>FORCADOS-087T</t>
  </si>
  <si>
    <t>FORCADOS-11L/S</t>
  </si>
  <si>
    <t>Mar - Aug 2023</t>
  </si>
  <si>
    <t>Kbam-01</t>
  </si>
  <si>
    <t>Hilong-7</t>
  </si>
  <si>
    <t>Ughelli East-6L</t>
  </si>
  <si>
    <t>Zone switch</t>
  </si>
  <si>
    <t>Ebocha-11ST</t>
  </si>
  <si>
    <t>Q3</t>
  </si>
  <si>
    <t>FORCADOS-20L/S</t>
  </si>
  <si>
    <t>Revalidated on 22.03.2023</t>
  </si>
  <si>
    <t>FORCADOS-30L/S</t>
  </si>
  <si>
    <t>FORCADOS-41L/S</t>
  </si>
  <si>
    <t>FORCADOS-38T</t>
  </si>
  <si>
    <t>FORCADOS-58L/S</t>
  </si>
  <si>
    <t>FORCADOS-63L/S</t>
  </si>
  <si>
    <t>FORCADOS-59L/S</t>
  </si>
  <si>
    <t>FORCADOS-43L</t>
  </si>
  <si>
    <t>FORCADOS-89T</t>
  </si>
  <si>
    <t>FORCADOS-47L</t>
  </si>
  <si>
    <t>FORCADOS-91L/S</t>
  </si>
  <si>
    <t>Aiteo</t>
  </si>
  <si>
    <t>Odeama Creek-010</t>
  </si>
  <si>
    <t>15/02/2023</t>
  </si>
  <si>
    <t>Reviewed and awaiting managements approval.</t>
  </si>
  <si>
    <t>18.11.2022</t>
  </si>
  <si>
    <t>ADDENDUM</t>
  </si>
  <si>
    <t>Being reviewed and waiting NAPIMS concent letter</t>
  </si>
  <si>
    <t>25.10.2022</t>
  </si>
  <si>
    <t>Agbaga (Gas Cap &amp; NAG)</t>
  </si>
  <si>
    <t>Awaiting Company response</t>
  </si>
  <si>
    <t>20.10.2022</t>
  </si>
  <si>
    <t>Olomoro-Oleh</t>
  </si>
  <si>
    <t>211.4 MMstb</t>
  </si>
  <si>
    <t>33,124 bopd</t>
  </si>
  <si>
    <t>$562 MM</t>
  </si>
  <si>
    <t xml:space="preserve">Awaiting input from ER&amp;SP </t>
  </si>
  <si>
    <t>Heirs Oil&amp;Gas</t>
  </si>
  <si>
    <t>OML 17</t>
  </si>
  <si>
    <t>Isu</t>
  </si>
  <si>
    <t>92MMstb</t>
  </si>
  <si>
    <t>146.8 Bscf</t>
  </si>
  <si>
    <t>13,500 bopd</t>
  </si>
  <si>
    <t>60MMscfd</t>
  </si>
  <si>
    <t>Q1 2027</t>
  </si>
  <si>
    <t>Ogbodo</t>
  </si>
  <si>
    <t>38.79MMstb</t>
  </si>
  <si>
    <t>299Bscf</t>
  </si>
  <si>
    <t>18,000 bopd</t>
  </si>
  <si>
    <t>225MMscf/d</t>
  </si>
  <si>
    <t>Obele East</t>
  </si>
  <si>
    <t>18.3 MMstb</t>
  </si>
  <si>
    <t>175Bscf</t>
  </si>
  <si>
    <t>10,000 bopd</t>
  </si>
  <si>
    <t>120MMscf/d</t>
  </si>
  <si>
    <t>4.2.2023</t>
  </si>
  <si>
    <t>Soku FDP Addendum</t>
  </si>
  <si>
    <t>Being Revewied</t>
  </si>
  <si>
    <t>30.11.2022</t>
  </si>
  <si>
    <t>OFON</t>
  </si>
  <si>
    <t>Q1 2023</t>
  </si>
  <si>
    <t>Being Review awaiting feedback from Company</t>
  </si>
  <si>
    <t>OML 41</t>
  </si>
  <si>
    <t>Ovhor</t>
  </si>
  <si>
    <t>Addendum-2</t>
  </si>
  <si>
    <t>7.57 MMstb/</t>
  </si>
  <si>
    <t>1.81 Bscf</t>
  </si>
  <si>
    <t>6,000 bopd</t>
  </si>
  <si>
    <t>22.11.2022</t>
  </si>
  <si>
    <t>AMNI International Petroleum Development</t>
  </si>
  <si>
    <t>OML 52</t>
  </si>
  <si>
    <t>Tubu</t>
  </si>
  <si>
    <t>168 MMbbl</t>
  </si>
  <si>
    <t>442 Bcf</t>
  </si>
  <si>
    <t>400 MMscfd</t>
  </si>
  <si>
    <t>$535.56MM</t>
  </si>
  <si>
    <t>Being reviewed. Waiting on Company for additional technical and commercial documentation for clarification.</t>
  </si>
  <si>
    <t>Recommended for apprcval</t>
  </si>
  <si>
    <t>52.2 MMstb</t>
  </si>
  <si>
    <t>646.8Bscf</t>
  </si>
  <si>
    <t>11,000bopd</t>
  </si>
  <si>
    <t>80MMscf/d</t>
  </si>
  <si>
    <t>125.83 MMstb/</t>
  </si>
  <si>
    <t>41.36 Bscf</t>
  </si>
  <si>
    <t>30,000 bopd</t>
  </si>
  <si>
    <t>8.5 MMscf/d</t>
  </si>
  <si>
    <t>15.17 MMstb/</t>
  </si>
  <si>
    <t>5 Bscf</t>
  </si>
  <si>
    <t>1,750bopd</t>
  </si>
  <si>
    <t>0.6 MMscf/d</t>
  </si>
  <si>
    <t>$119 MM</t>
  </si>
  <si>
    <t>Bonga-North</t>
  </si>
  <si>
    <t>13.3.2023</t>
  </si>
  <si>
    <t>UBETA</t>
  </si>
  <si>
    <t>AMKP2-01</t>
  </si>
  <si>
    <t>Approved 10.03.2023</t>
  </si>
  <si>
    <t>AMKP1-29</t>
  </si>
  <si>
    <t>R4FU4</t>
  </si>
  <si>
    <t>IME-07</t>
  </si>
  <si>
    <t>Schlumberger, Godec &amp; Geoplex</t>
  </si>
  <si>
    <t>Okono-2</t>
  </si>
  <si>
    <t>C1:2264-2277m, C2: 2338-2341m, C3: 2491-2511m</t>
  </si>
  <si>
    <t xml:space="preserve">2500-4000 </t>
  </si>
  <si>
    <t>Okono-4</t>
  </si>
  <si>
    <t>B5 Sand</t>
  </si>
  <si>
    <t>Isoko- 08</t>
  </si>
  <si>
    <t>9495-9517, 9838-9851, 9863-9873ftah</t>
  </si>
  <si>
    <t>Charlvon 202</t>
  </si>
  <si>
    <t>Approved 16.03.2023</t>
  </si>
  <si>
    <t>13.03.2023</t>
  </si>
  <si>
    <t>Utapate-34</t>
  </si>
  <si>
    <t>12416-13415ftMD</t>
  </si>
  <si>
    <t>Ohaji south-07</t>
  </si>
  <si>
    <t>5845-5875, 6222-6722ftah</t>
  </si>
  <si>
    <t>18.01.2023</t>
  </si>
  <si>
    <t>Olobia- 2ST</t>
  </si>
  <si>
    <t>U6: 6652-6662ft  U5: 4910-4930ft  U3: 4527-4537ft, 4496-4506ftah</t>
  </si>
  <si>
    <t>Oritsetimeyin</t>
  </si>
  <si>
    <t>Approved.  09.03.2023</t>
  </si>
  <si>
    <t>23.01.2023</t>
  </si>
  <si>
    <t>Olomoro-01LS</t>
  </si>
  <si>
    <t>Reentry for Polymer Gel water shutoff</t>
  </si>
  <si>
    <t>P4100X: 9,656-9,662</t>
  </si>
  <si>
    <t>Olomoro-11LS</t>
  </si>
  <si>
    <t>P1000X: 8,638-8,644</t>
  </si>
  <si>
    <t>Olomoro-07SS</t>
  </si>
  <si>
    <t>O.9000X: 8,689-8,695</t>
  </si>
  <si>
    <t>Olomoro-37L</t>
  </si>
  <si>
    <t>O8400X: 8,884-8,890</t>
  </si>
  <si>
    <t>Eriemu-17S</t>
  </si>
  <si>
    <t>L1.1X: 8,150-8,156</t>
  </si>
  <si>
    <t>Madu-07</t>
  </si>
  <si>
    <t>10,009-10,996ftah</t>
  </si>
  <si>
    <t>Approved.  16.03.2023</t>
  </si>
  <si>
    <t>Awaiting additional information from the company</t>
  </si>
  <si>
    <t>Awaiting NUIMS concent letter and additional documentation</t>
  </si>
  <si>
    <t>Bonga-77</t>
  </si>
  <si>
    <t>Awaiting Well logs</t>
  </si>
  <si>
    <t>Okpoko-16</t>
  </si>
  <si>
    <t>Workover (well integrity check)</t>
  </si>
  <si>
    <t>1.5MMbbls</t>
  </si>
  <si>
    <t>OGBAINBIRI DEEP 6ST</t>
  </si>
  <si>
    <t xml:space="preserve">Nitrogen lifting </t>
  </si>
  <si>
    <t>Level W</t>
  </si>
  <si>
    <t>Hydroserve Rigless Unit</t>
  </si>
  <si>
    <t>11000 - 11500</t>
  </si>
  <si>
    <t>OKAN-128H</t>
  </si>
  <si>
    <t>8787 - 8813</t>
  </si>
  <si>
    <t>Company requested to provide additional docmentation. Being reviewed</t>
  </si>
  <si>
    <t>16.2.2023</t>
  </si>
  <si>
    <t>BENISEDE-006S</t>
  </si>
  <si>
    <t>Drift Run</t>
  </si>
  <si>
    <t>7738 - 7744</t>
  </si>
  <si>
    <t>21.2.2023</t>
  </si>
  <si>
    <t>BENISEDE-018L</t>
  </si>
  <si>
    <t>HUD investiation, Clean out, Reperforation &amp; SCON</t>
  </si>
  <si>
    <t>6900 - 6920</t>
  </si>
  <si>
    <t>Review completed awaiting Approval</t>
  </si>
  <si>
    <t>Workover (installation of Electrical Submersible Pump)</t>
  </si>
  <si>
    <t>Heirs Holding Oil &amp; Gas</t>
  </si>
  <si>
    <t>Elwa-018LS &amp; SS</t>
  </si>
  <si>
    <t>Re-entry</t>
  </si>
  <si>
    <t>Approved 09.03.2023</t>
  </si>
  <si>
    <t>Agbd-018LS &amp; SS</t>
  </si>
  <si>
    <t>Agbd-019 SS</t>
  </si>
  <si>
    <t>Agbd-034</t>
  </si>
  <si>
    <t>Agbd-036LS</t>
  </si>
  <si>
    <t>Agbd-049SS</t>
  </si>
  <si>
    <t>Agbd-050LS &amp; SS</t>
  </si>
  <si>
    <t>Agbd-053LS</t>
  </si>
  <si>
    <t>Agbd-058LS &amp; SS</t>
  </si>
  <si>
    <t>Obgn-005SS</t>
  </si>
  <si>
    <t>Obgn-006LS</t>
  </si>
  <si>
    <t>Obgn-009SS &amp; 9LS</t>
  </si>
  <si>
    <t>Obgn-026T</t>
  </si>
  <si>
    <t>Obgn-039T</t>
  </si>
  <si>
    <t>Obgn-045LS</t>
  </si>
  <si>
    <t>Otam-002LS &amp; SS</t>
  </si>
  <si>
    <t>Otam-006LS &amp; SS</t>
  </si>
  <si>
    <t>Otam-007LS &amp; SS</t>
  </si>
  <si>
    <t>Otam-008SS</t>
  </si>
  <si>
    <t>Ohaji South-7</t>
  </si>
  <si>
    <t>Eloho 103</t>
  </si>
  <si>
    <t>Q1-2023</t>
  </si>
  <si>
    <t>ogboto 17ST  drilling completed</t>
  </si>
  <si>
    <t>Awaiting pre-FDP engagement</t>
  </si>
  <si>
    <t>Gas Reserves (BSCF)</t>
  </si>
  <si>
    <t>Pan Ocean</t>
  </si>
  <si>
    <t>Obi Anyima-G</t>
  </si>
  <si>
    <t>OML 147</t>
  </si>
  <si>
    <t>Obi Anyima</t>
  </si>
  <si>
    <t>Deutag-T-57</t>
  </si>
  <si>
    <t>Gbetiokun</t>
  </si>
  <si>
    <t>Retrieved</t>
  </si>
  <si>
    <t>Durga-6</t>
  </si>
  <si>
    <t>Ovhor-DKFW-01</t>
  </si>
  <si>
    <t>E: 359727.49m;            N: 201185.86m</t>
  </si>
  <si>
    <t>OML 61</t>
  </si>
  <si>
    <t>OML 53</t>
  </si>
  <si>
    <t>Ohaji South</t>
  </si>
  <si>
    <t>Ekim East</t>
  </si>
  <si>
    <t>OML 46</t>
  </si>
  <si>
    <t>BR 301</t>
  </si>
  <si>
    <t>01.05.2023</t>
  </si>
  <si>
    <t>Ibigwe-NE-A</t>
  </si>
  <si>
    <t>OML-157</t>
  </si>
  <si>
    <t>Ibigwe</t>
  </si>
  <si>
    <t>Durga-13</t>
  </si>
  <si>
    <t>Durga-14</t>
  </si>
  <si>
    <t>NDPR</t>
  </si>
  <si>
    <t>Ogbele-14</t>
  </si>
  <si>
    <t>Enwhe-10</t>
  </si>
  <si>
    <t>NEPL</t>
  </si>
  <si>
    <t>RUMU 003</t>
  </si>
  <si>
    <t>Deep -set plug &amp;NRV</t>
  </si>
  <si>
    <t>F9000E/F2000E</t>
  </si>
  <si>
    <t>Kept in view (Awaiting  NUIMS consent letter)</t>
  </si>
  <si>
    <t>15.05.23</t>
  </si>
  <si>
    <t>SOKU 005T</t>
  </si>
  <si>
    <t>Downhole plugs and NRV</t>
  </si>
  <si>
    <t>5120- 5160</t>
  </si>
  <si>
    <t>SOKU 006T</t>
  </si>
  <si>
    <t xml:space="preserve"> 10694 - 10700</t>
  </si>
  <si>
    <t>SOKU 09T</t>
  </si>
  <si>
    <t>10692 – 10698</t>
  </si>
  <si>
    <t>SOKU 12T</t>
  </si>
  <si>
    <t>11656 - 11662</t>
  </si>
  <si>
    <t>AMKP2-39</t>
  </si>
  <si>
    <t xml:space="preserve">Additional Perforation </t>
  </si>
  <si>
    <t>3940m MD/RT</t>
  </si>
  <si>
    <t>E-line</t>
  </si>
  <si>
    <t>Pending</t>
  </si>
  <si>
    <t>14.06.2023</t>
  </si>
  <si>
    <t>Bonga-39ST</t>
  </si>
  <si>
    <t>onshore</t>
  </si>
  <si>
    <t>Eline</t>
  </si>
  <si>
    <t>FORC-068T</t>
  </si>
  <si>
    <t>FORC-095T</t>
  </si>
  <si>
    <t>FORC-100L</t>
  </si>
  <si>
    <t>FORC-100S</t>
  </si>
  <si>
    <t>FORC-103L</t>
  </si>
  <si>
    <t>FORC-103S</t>
  </si>
  <si>
    <t>FORC-104T</t>
  </si>
  <si>
    <t>FORC-107T</t>
  </si>
  <si>
    <t xml:space="preserve">Awaiting NPDC's Consent letter to closed-out </t>
  </si>
  <si>
    <t>25.04.2023</t>
  </si>
  <si>
    <t>OBAMA 8</t>
  </si>
  <si>
    <t>Well isolation,ESP Installation and Perforations</t>
  </si>
  <si>
    <t>Level V/ Level Z</t>
  </si>
  <si>
    <t>OPOMOYO-001S</t>
  </si>
  <si>
    <t>PBV installation/N2 lift</t>
  </si>
  <si>
    <t>9246 - 9256        9264 - 9270</t>
  </si>
  <si>
    <t>Awaiting coy response</t>
  </si>
  <si>
    <t>26.04.2023</t>
  </si>
  <si>
    <t>AFREMO-013L</t>
  </si>
  <si>
    <t>Cement Packer Perforation and Chemical Sand Consolidated &amp; SCON</t>
  </si>
  <si>
    <t>6490 - 6500</t>
  </si>
  <si>
    <t>Ughelli East-41</t>
  </si>
  <si>
    <t>Horizontal Hole: K9000</t>
  </si>
  <si>
    <t>HPEB 187</t>
  </si>
  <si>
    <t>Reviewed, recommended for issuance PINC</t>
  </si>
  <si>
    <t>Sapele-27L</t>
  </si>
  <si>
    <t>Dewaxing &amp; Acid Stimulation</t>
  </si>
  <si>
    <t>11,080-11,090ftah</t>
  </si>
  <si>
    <t>Sapele-27S</t>
  </si>
  <si>
    <t>11,040-11,050ftah</t>
  </si>
  <si>
    <t>09.05.2023</t>
  </si>
  <si>
    <t>PARABE-29</t>
  </si>
  <si>
    <t>Cement Packer Zone Switch</t>
  </si>
  <si>
    <t>5692-5701</t>
  </si>
  <si>
    <t>PARABE-37</t>
  </si>
  <si>
    <t>6470-6490</t>
  </si>
  <si>
    <t>08.05.2023</t>
  </si>
  <si>
    <t>Ambient Valve Retrieval &amp; GLVC</t>
  </si>
  <si>
    <t>OFN-39</t>
  </si>
  <si>
    <t>Screen Installation</t>
  </si>
  <si>
    <t>Oilquest International Limited</t>
  </si>
  <si>
    <t>OFN-53</t>
  </si>
  <si>
    <t>PBU &amp; GLVC</t>
  </si>
  <si>
    <t>17.05.2023</t>
  </si>
  <si>
    <t>SOKU-48</t>
  </si>
  <si>
    <t>Tubing Integrity Logging</t>
  </si>
  <si>
    <t>9329-9432</t>
  </si>
  <si>
    <t>OTUMARA-29L</t>
  </si>
  <si>
    <t>FORCADOS-75T</t>
  </si>
  <si>
    <t xml:space="preserve">HWU </t>
  </si>
  <si>
    <t>OTUMARA-17T</t>
  </si>
  <si>
    <t>4642-4664</t>
  </si>
  <si>
    <t>15.05.2023</t>
  </si>
  <si>
    <t>GHL</t>
  </si>
  <si>
    <t>OYO-8</t>
  </si>
  <si>
    <t>13.05.2023</t>
  </si>
  <si>
    <t>Meren-54</t>
  </si>
  <si>
    <t>Installation &amp; Removal of MRDIB</t>
  </si>
  <si>
    <t>6966-6987</t>
  </si>
  <si>
    <t>Meren-119H</t>
  </si>
  <si>
    <t>9960-11260</t>
  </si>
  <si>
    <t>12.05.2023</t>
  </si>
  <si>
    <t>Ovhor-19L</t>
  </si>
  <si>
    <t xml:space="preserve">Inflow Enhancement </t>
  </si>
  <si>
    <t>10736-10760</t>
  </si>
  <si>
    <t>22.05.2023</t>
  </si>
  <si>
    <t>Egina (A-po2)</t>
  </si>
  <si>
    <t>Company requested to submit a dossier</t>
  </si>
  <si>
    <t>19.05.2023</t>
  </si>
  <si>
    <t>Parabe-13</t>
  </si>
  <si>
    <t>Sand clean out &amp; TUSC</t>
  </si>
  <si>
    <t>4896-4904</t>
  </si>
  <si>
    <t>SEWOP</t>
  </si>
  <si>
    <t>Okan-126i</t>
  </si>
  <si>
    <t>Cased Hole Logging</t>
  </si>
  <si>
    <t>Delta-06</t>
  </si>
  <si>
    <t>Delta-12</t>
  </si>
  <si>
    <t>Delta-South 2</t>
  </si>
  <si>
    <t>Delta-South 43H</t>
  </si>
  <si>
    <t>3911.5 – 3923.5
3927.4 – 3933.4</t>
  </si>
  <si>
    <t>MR-110ST</t>
  </si>
  <si>
    <t>6219' - 6239</t>
  </si>
  <si>
    <t>gaslift  Valve  change</t>
  </si>
  <si>
    <t>WS&amp;S</t>
  </si>
  <si>
    <t>SEPLAT</t>
  </si>
  <si>
    <t>Rig</t>
  </si>
  <si>
    <t>Madu-09</t>
  </si>
  <si>
    <t>TBP</t>
  </si>
  <si>
    <t>OML-49</t>
  </si>
  <si>
    <t>Durga-11</t>
  </si>
  <si>
    <t>Verbal approval granted</t>
  </si>
  <si>
    <t>Discovery 202</t>
  </si>
  <si>
    <t>OML 58</t>
  </si>
  <si>
    <t>MEJI-19D</t>
  </si>
  <si>
    <t>Brittania-U</t>
  </si>
  <si>
    <t>FIELD DEVELOPMENT PLAN (FDP) BRANCH WEEKLY REPORT: 7TH - 13TH JULY 2023</t>
  </si>
  <si>
    <t>EXECUTIVE SUMMARY</t>
  </si>
  <si>
    <t xml:space="preserve">
1) A total of thirteen (11) Field Development Plans were processed and they are at various stages of evaluation during the reporting week.
2.) Two (2) new  FDP application was recieved during the week under review. </t>
  </si>
  <si>
    <t>(Green font indicate updates)</t>
  </si>
  <si>
    <t>1. FIELD DEVELOPMENT PLAN</t>
  </si>
  <si>
    <t>Twelve (13) FDP applications were at various stages of evaluation during the reporting week.</t>
  </si>
  <si>
    <t>Estimated Condensate Reserves (MMSTB)</t>
  </si>
  <si>
    <t>Expected Condensate Rate (bcpd)</t>
  </si>
  <si>
    <t>CAPEX (US$M)</t>
  </si>
  <si>
    <t>OPEX (US$M)</t>
  </si>
  <si>
    <t>ABEX (US$M)</t>
  </si>
  <si>
    <t>Recommend for approval.</t>
  </si>
  <si>
    <t>AMNI</t>
  </si>
  <si>
    <t>Awaiting Gas and HSE input</t>
  </si>
  <si>
    <t>Preparing for pre-FDP engagement</t>
  </si>
  <si>
    <t>Obigbo</t>
  </si>
  <si>
    <t>Agbada</t>
  </si>
  <si>
    <t>05.04.2023</t>
  </si>
  <si>
    <t>Isoko-South</t>
  </si>
  <si>
    <t>Expecting inputs from ER&amp;SP and HSEC</t>
  </si>
  <si>
    <t>FRONTIER</t>
  </si>
  <si>
    <t>Uquo</t>
  </si>
  <si>
    <t>Expecting inputs from HSEC and ER&amp;SP</t>
  </si>
  <si>
    <t>16.05.2023</t>
  </si>
  <si>
    <t>Transcorp Energy Limited</t>
  </si>
  <si>
    <t>OPL 281</t>
  </si>
  <si>
    <t>Obote/Ekoro</t>
  </si>
  <si>
    <t xml:space="preserve">Recommeded for rejection </t>
  </si>
  <si>
    <t>18.05.2023</t>
  </si>
  <si>
    <t>OML 28</t>
  </si>
  <si>
    <t>Kolocreek</t>
  </si>
  <si>
    <t>Ongoing review</t>
  </si>
  <si>
    <t>5.07.2023</t>
  </si>
  <si>
    <t>Akai</t>
  </si>
  <si>
    <t>Q2 2024</t>
  </si>
  <si>
    <t>2. REVENUE GENERATED IN THE REPORTING PERIOD</t>
  </si>
  <si>
    <t>TOTAL REVENUE</t>
  </si>
  <si>
    <t>02.05.2023</t>
  </si>
  <si>
    <t>Ibom Upstream Company Limited</t>
  </si>
  <si>
    <t>Ibom-3X</t>
  </si>
  <si>
    <t>OML 70</t>
  </si>
  <si>
    <t>Ibom</t>
  </si>
  <si>
    <t>E: 597057.10m   N: 25374.40m</t>
  </si>
  <si>
    <t>Approved 22/6/2023</t>
  </si>
  <si>
    <t>Squeeze off</t>
  </si>
  <si>
    <t>G-sand:</t>
  </si>
  <si>
    <t>Approved 15/06/2023</t>
  </si>
  <si>
    <t>OROGHO 8 (Ex. KVGF-01).</t>
  </si>
  <si>
    <t>PLUG AND ABANDON OF  8 ½” APPRAISAL HOLE SECTION</t>
  </si>
  <si>
    <t>±15,195ftah-±13,080ftah</t>
  </si>
  <si>
    <t>Awaiting application dossier</t>
  </si>
  <si>
    <t>05.05.2023</t>
  </si>
  <si>
    <t>MEFA-03</t>
  </si>
  <si>
    <t>Abandon</t>
  </si>
  <si>
    <t>7855-7865</t>
  </si>
  <si>
    <t>01.03.2023</t>
  </si>
  <si>
    <t xml:space="preserve">SOKU056(53)                   </t>
  </si>
  <si>
    <t>NRV&amp; Deep-set downhole Plug</t>
  </si>
  <si>
    <t xml:space="preserve">  SOKU055(52)</t>
  </si>
  <si>
    <t>SOKU016</t>
  </si>
  <si>
    <t xml:space="preserve"> SOKU018</t>
  </si>
  <si>
    <t>SOKU 004</t>
  </si>
  <si>
    <t xml:space="preserve"> SOKU010 </t>
  </si>
  <si>
    <t xml:space="preserve"> SOKU011</t>
  </si>
  <si>
    <t xml:space="preserve">   SOKU025</t>
  </si>
  <si>
    <t xml:space="preserve">    SOKU026(S3)</t>
  </si>
  <si>
    <t xml:space="preserve">   SOKU037(52)  </t>
  </si>
  <si>
    <t>SOKU 15S/L</t>
  </si>
  <si>
    <t>11530 – 11536</t>
  </si>
  <si>
    <t>SOKU 019L/S</t>
  </si>
  <si>
    <t>10668 – 10672</t>
  </si>
  <si>
    <t>SOKU 20L/S</t>
  </si>
  <si>
    <t>9240 – 9246</t>
  </si>
  <si>
    <t>SOKU 27L/S</t>
  </si>
  <si>
    <t>11378 - 11382</t>
  </si>
  <si>
    <t>SOKU 28L/S</t>
  </si>
  <si>
    <t>11858-11866</t>
  </si>
  <si>
    <t>SOKU 30L/S</t>
  </si>
  <si>
    <t>11582 – 11590</t>
  </si>
  <si>
    <t>SOKU 32T</t>
  </si>
  <si>
    <t>12171 - 12384</t>
  </si>
  <si>
    <t>SOKU 35T</t>
  </si>
  <si>
    <t>11793 – 15060</t>
  </si>
  <si>
    <t>SOKU 40T</t>
  </si>
  <si>
    <t>12748 – 15100</t>
  </si>
  <si>
    <t>SOKU 43T</t>
  </si>
  <si>
    <t>11430 – 12033</t>
  </si>
  <si>
    <t>SOKU 44T</t>
  </si>
  <si>
    <t>11435 – 12740</t>
  </si>
  <si>
    <t>SOKU 57T</t>
  </si>
  <si>
    <t>11960 – 12781</t>
  </si>
  <si>
    <t>Recommended forapproval</t>
  </si>
  <si>
    <t>FORCO84L</t>
  </si>
  <si>
    <t>(E2000A)</t>
  </si>
  <si>
    <t>Joeny holding Limited</t>
  </si>
  <si>
    <t>Application moved to revalidation category</t>
  </si>
  <si>
    <t>Approved 14/06/2023</t>
  </si>
  <si>
    <t>AFREMO-006</t>
  </si>
  <si>
    <t>WELL INTEGRITY REPAIR</t>
  </si>
  <si>
    <t>Wireline</t>
  </si>
  <si>
    <t>Approved 15/6/2023</t>
  </si>
  <si>
    <t>10.05.2023</t>
  </si>
  <si>
    <t>OFN-61</t>
  </si>
  <si>
    <t>Pressure Build Up Test and Gas Lift Valve Change</t>
  </si>
  <si>
    <t>Approved 24/06/2023</t>
  </si>
  <si>
    <t>NIMBE SOUTH 2DIR</t>
  </si>
  <si>
    <t>ESP REPLACEMENT WORKOVER</t>
  </si>
  <si>
    <t>Level C</t>
  </si>
  <si>
    <t>EMVAL NIGERIA LTD</t>
  </si>
  <si>
    <t>Approved 31/05/20223</t>
  </si>
  <si>
    <t>5881-5891</t>
  </si>
  <si>
    <t>Approved 31/06/2023</t>
  </si>
  <si>
    <t>Oshie-6SS</t>
  </si>
  <si>
    <t>level (N/O)</t>
  </si>
  <si>
    <t>Approved 9/6/2023</t>
  </si>
  <si>
    <t>Being Review</t>
  </si>
  <si>
    <t>11.05.2023</t>
  </si>
  <si>
    <t>OB-128</t>
  </si>
  <si>
    <t>FORCADOS-48L</t>
  </si>
  <si>
    <t>SCON / PERFORATION</t>
  </si>
  <si>
    <t>5635-5645</t>
  </si>
  <si>
    <t>WEST-ISAN-05</t>
  </si>
  <si>
    <t>6432-6426, 6013-6017</t>
  </si>
  <si>
    <t>Parabe-44</t>
  </si>
  <si>
    <t xml:space="preserve">OKAN 33 </t>
  </si>
  <si>
    <t>8358-9817</t>
  </si>
  <si>
    <t>SONAM-07st2</t>
  </si>
  <si>
    <t>11784-11884</t>
  </si>
  <si>
    <t>OPUKO24T</t>
  </si>
  <si>
    <t>TRScSSSV</t>
  </si>
  <si>
    <t>8338-10099</t>
  </si>
  <si>
    <t>0.065</t>
  </si>
  <si>
    <t>NUWAY OAKLANE</t>
  </si>
  <si>
    <t>OMOFEJO-1</t>
  </si>
  <si>
    <t>INTIAL COMPLETION</t>
  </si>
  <si>
    <t>– 10,078 – 10,080 ft ; 10,511 – 10,519; 10,530 – 10,540 ft</t>
  </si>
  <si>
    <t>24.05.2023</t>
  </si>
  <si>
    <t>BENSO18L</t>
  </si>
  <si>
    <t>Contigent Nitrogen lift</t>
  </si>
  <si>
    <t>6900-6920</t>
  </si>
  <si>
    <t>MEREN-85H</t>
  </si>
  <si>
    <t>6415-8157</t>
  </si>
  <si>
    <t>Meji-03</t>
  </si>
  <si>
    <t>7193-7202</t>
  </si>
  <si>
    <t>0.176</t>
  </si>
  <si>
    <t>Meji-33</t>
  </si>
  <si>
    <t>10,833-12,469</t>
  </si>
  <si>
    <t>0.251</t>
  </si>
  <si>
    <t>Ambient Valve Retrieval &amp; Tubing Leak Repair</t>
  </si>
  <si>
    <t>2607.35 - 2610.35</t>
  </si>
  <si>
    <t>TC/TS,Zone change &amp;Production logging tool</t>
  </si>
  <si>
    <t>35</t>
  </si>
  <si>
    <t>101.7</t>
  </si>
  <si>
    <t>0.287</t>
  </si>
  <si>
    <t>14</t>
  </si>
  <si>
    <t>Recommended for Disapproval</t>
  </si>
  <si>
    <t>03.05.2023</t>
  </si>
  <si>
    <t xml:space="preserve">Niger Delta </t>
  </si>
  <si>
    <t>Ogbele-13</t>
  </si>
  <si>
    <t>14,000-14,550ftah</t>
  </si>
  <si>
    <t>2, 891,190.00</t>
  </si>
  <si>
    <t>Review Concluded, awaiting Mgr. endorsement</t>
  </si>
  <si>
    <t>UTA-38 (ex. UTA DO 2BC)</t>
  </si>
  <si>
    <t>RIG, INTERVENTION VESSELS, WORKOVER HOISTS &amp; BARGES DISPOSITION</t>
  </si>
  <si>
    <t>Rig Move</t>
  </si>
  <si>
    <t>Total</t>
  </si>
  <si>
    <t>Rig Count</t>
  </si>
  <si>
    <t>Non-Active</t>
  </si>
  <si>
    <t>Vessel
Count</t>
  </si>
  <si>
    <t>RIG DISPOSITION</t>
  </si>
  <si>
    <t>RIG COMPANY</t>
  </si>
  <si>
    <t>RIG NAME</t>
  </si>
  <si>
    <t>RIG TYPE</t>
  </si>
  <si>
    <t>LOCATION</t>
  </si>
  <si>
    <t>OPERATING COMPANY</t>
  </si>
  <si>
    <t>OPERATIONAL STATUS</t>
  </si>
  <si>
    <t>2023 LICENCE STATUS</t>
  </si>
  <si>
    <t>Offshore (Jackup )</t>
  </si>
  <si>
    <t>Ebok</t>
  </si>
  <si>
    <t>Oriental Energy</t>
  </si>
  <si>
    <t>Valid</t>
  </si>
  <si>
    <t>Nkoton-1</t>
  </si>
  <si>
    <t>Dolphin Drilling</t>
  </si>
  <si>
    <t xml:space="preserve">Blackford Dolphin </t>
  </si>
  <si>
    <t>Semi-submersible</t>
  </si>
  <si>
    <t>Ewo-2X</t>
  </si>
  <si>
    <t>General Hydrocarbon</t>
  </si>
  <si>
    <t>Specialty drilling Fluid</t>
  </si>
  <si>
    <t>Swamp Rig</t>
  </si>
  <si>
    <t>TUNU CKSE-4</t>
  </si>
  <si>
    <t>Charlvon Nigeria Limited</t>
  </si>
  <si>
    <t>Igbuku-1</t>
  </si>
  <si>
    <t>Pillar Oil</t>
  </si>
  <si>
    <t>Isoko-09</t>
  </si>
  <si>
    <t>NNPC E&amp;P</t>
  </si>
  <si>
    <t>British Oil &amp; Gas Exploration Limited (BOGEL)</t>
  </si>
  <si>
    <t>NNPC E&amp;P/SEEPCO</t>
  </si>
  <si>
    <t>NNPC E&amp;P/SGEPL</t>
  </si>
  <si>
    <t>DeepOffshore (DrillShip)</t>
  </si>
  <si>
    <t>Obiafu-44</t>
  </si>
  <si>
    <t>Apani-2</t>
  </si>
  <si>
    <t>Matrix Energy</t>
  </si>
  <si>
    <t xml:space="preserve">Henan Petroleum </t>
  </si>
  <si>
    <t>Orogho-08 (ex. KVGF-01)</t>
  </si>
  <si>
    <t>Henan Petroleum</t>
  </si>
  <si>
    <t>Pacific Drilling International (PIDWAL)</t>
  </si>
  <si>
    <t>Noble-Gerry De Souza</t>
  </si>
  <si>
    <t>TotalEnergies</t>
  </si>
  <si>
    <t>Oando Energy Services</t>
  </si>
  <si>
    <t>Ogbotobo-AMTS-1 (OGBO-18) (Standby)</t>
  </si>
  <si>
    <t>Selective Marine</t>
  </si>
  <si>
    <t>Olobia- 2</t>
  </si>
  <si>
    <t>Nigdel</t>
  </si>
  <si>
    <t>Shelf Drilling</t>
  </si>
  <si>
    <t>Shelf Drilling Mentor (SDM)</t>
  </si>
  <si>
    <t>Shelf Drilling Scepter (SDS)</t>
  </si>
  <si>
    <t>Chevron Nigeria Limited</t>
  </si>
  <si>
    <t>SMS-JOY</t>
  </si>
  <si>
    <t>Ovhor-21 (Ex. Ovhor-DKFW-01)</t>
  </si>
  <si>
    <t>Ughelli-9</t>
  </si>
  <si>
    <t>Hilong-19</t>
  </si>
  <si>
    <t>Assa North-4</t>
  </si>
  <si>
    <t>Durga-12</t>
  </si>
  <si>
    <t>Ikwegbu</t>
  </si>
  <si>
    <t>Agu-C</t>
  </si>
  <si>
    <t>Agu-18</t>
  </si>
  <si>
    <t>Preparation of EWT of Agu-18</t>
  </si>
  <si>
    <t>Durga-8</t>
  </si>
  <si>
    <t>Oroma-1</t>
  </si>
  <si>
    <t>Durga-9</t>
  </si>
  <si>
    <t>Ekinima-2</t>
  </si>
  <si>
    <t>Tasaniola Nigeria Limited</t>
  </si>
  <si>
    <t>KBM-01 Well location</t>
  </si>
  <si>
    <t>Standby (Rigging up)</t>
  </si>
  <si>
    <t>DepthWize Nig. Ltd</t>
  </si>
  <si>
    <t>Imperial</t>
  </si>
  <si>
    <t>Swamp Drill Barge</t>
  </si>
  <si>
    <t>Osari AX-1</t>
  </si>
  <si>
    <t>Standby (Rigging Up)</t>
  </si>
  <si>
    <t>KCA Deutag</t>
  </si>
  <si>
    <t>Not Licensed for 2023</t>
  </si>
  <si>
    <t>Deutag T-57</t>
  </si>
  <si>
    <t>Offshore (Jackup rig)</t>
  </si>
  <si>
    <t>Niger Blossom Drilling Nigeria</t>
  </si>
  <si>
    <t>Niger Blossom Jack Hardy</t>
  </si>
  <si>
    <t xml:space="preserve">Land HWU </t>
  </si>
  <si>
    <t>Etopo Energy PLC</t>
  </si>
  <si>
    <t>Preye Explorer-1</t>
  </si>
  <si>
    <t>Land (Hydraulic Workover Rig)</t>
  </si>
  <si>
    <t>Aviam Offshore</t>
  </si>
  <si>
    <t>St. Elaine</t>
  </si>
  <si>
    <t>Trident-8</t>
  </si>
  <si>
    <t>Drilling Equipment Supply Nigeria Ltd.</t>
  </si>
  <si>
    <t>DENSL-23</t>
  </si>
  <si>
    <t xml:space="preserve">Standby </t>
  </si>
  <si>
    <t>Drillog Petro-dynamics</t>
  </si>
  <si>
    <t>Ikenga-101</t>
  </si>
  <si>
    <t>OES Teamwork</t>
  </si>
  <si>
    <t>Licensed for 2023</t>
  </si>
  <si>
    <t>Sierra Drilling Limited’s Rig 151 (formerly Wellsmart Rig 151)</t>
  </si>
  <si>
    <t xml:space="preserve">Cardinal Drilling </t>
  </si>
  <si>
    <t>CDS-101</t>
  </si>
  <si>
    <t>KB Stack yard Sapele, Delta State</t>
  </si>
  <si>
    <t>Cardinal Drilling</t>
  </si>
  <si>
    <t>CDS-201</t>
  </si>
  <si>
    <t>CDS-202</t>
  </si>
  <si>
    <t>Kukuru Stack yard, Sapele, Delta State</t>
  </si>
  <si>
    <t>CDS-203</t>
  </si>
  <si>
    <t>DWC Drilling</t>
  </si>
  <si>
    <t>DWC Rig 20</t>
  </si>
  <si>
    <t>Lang Rig</t>
  </si>
  <si>
    <t>Melcurt Nigeria Ltd</t>
  </si>
  <si>
    <t>Melcurt Rig-1</t>
  </si>
  <si>
    <t>Scorpio Drilling Ltd</t>
  </si>
  <si>
    <t>Pathfinder-500</t>
  </si>
  <si>
    <t>Sinopec Oil &amp; Gas</t>
  </si>
  <si>
    <t>Shengli-4</t>
  </si>
  <si>
    <t xml:space="preserve">Funtay Integrated </t>
  </si>
  <si>
    <t>Tako-1</t>
  </si>
  <si>
    <t>Tako-103</t>
  </si>
  <si>
    <t>Land Telescopic Trailer Mounted Rig</t>
  </si>
  <si>
    <t xml:space="preserve">N/A </t>
  </si>
  <si>
    <t xml:space="preserve">Accelerated Compact Energy Solutions </t>
  </si>
  <si>
    <t>Thomas-1</t>
  </si>
  <si>
    <t>HP Heavy Rig/Tako-76</t>
  </si>
  <si>
    <t xml:space="preserve">Stacked </t>
  </si>
  <si>
    <t>Tako-41</t>
  </si>
  <si>
    <t>Land Rig/HWU</t>
  </si>
  <si>
    <t>DepthWise Nig. Ltd</t>
  </si>
  <si>
    <t>Monarch</t>
  </si>
  <si>
    <t>Offshore (Semi-Submersible Drill Barge)</t>
  </si>
  <si>
    <t>VESSEL DIPOSITION</t>
  </si>
  <si>
    <t>2023 licence status</t>
  </si>
  <si>
    <t>African Inspiration</t>
  </si>
  <si>
    <t>Workover Hoists&amp;Units/BARGES</t>
  </si>
  <si>
    <t>Uquo-9</t>
  </si>
  <si>
    <t>Frontier</t>
  </si>
  <si>
    <t>Uquo-12</t>
  </si>
  <si>
    <t xml:space="preserve">Akubo </t>
  </si>
  <si>
    <t>Active  (Drilling)</t>
  </si>
  <si>
    <t>Unere-2</t>
  </si>
  <si>
    <t>Ikwuegbu-3</t>
  </si>
  <si>
    <t>Ikaki</t>
  </si>
  <si>
    <t>Active (Drilling)</t>
  </si>
  <si>
    <t>Rig move</t>
  </si>
  <si>
    <t>Utapate-38 (Ex.UTA-DO-2BC)</t>
  </si>
  <si>
    <t xml:space="preserve"> Licensed for 2023</t>
  </si>
  <si>
    <t>Rig move to Water disposal well</t>
  </si>
  <si>
    <t>Rig move to Ekinima-2</t>
  </si>
  <si>
    <t>Ushie, Delta State</t>
  </si>
  <si>
    <t>Active (pre-spud)</t>
  </si>
  <si>
    <t>Kolmani-03</t>
  </si>
  <si>
    <t>FES</t>
  </si>
  <si>
    <t>Gbetiokun-N</t>
  </si>
  <si>
    <t>Hightide Jetty, Abuloma, PH.</t>
  </si>
  <si>
    <t>Stacked (Preventive maintenance)</t>
  </si>
  <si>
    <t>Gbaran-16</t>
  </si>
  <si>
    <t>Ata-6</t>
  </si>
  <si>
    <t>Tenoil</t>
  </si>
  <si>
    <t>Stac</t>
  </si>
  <si>
    <t>Nestoil Jetty, Warri, Delta State</t>
  </si>
  <si>
    <t>Obrikom-10</t>
  </si>
  <si>
    <t xml:space="preserve">Owners stacked yard, Port Harcourt </t>
  </si>
  <si>
    <t>Oza-1</t>
  </si>
  <si>
    <t>Millenium</t>
  </si>
  <si>
    <t>Nember Creek - 9ST</t>
  </si>
  <si>
    <t>AITEO</t>
  </si>
  <si>
    <t>Iriebe yard, Port-Harcourt</t>
  </si>
  <si>
    <t xml:space="preserve">Abana East Platform </t>
  </si>
  <si>
    <t>Monipulo</t>
  </si>
  <si>
    <t>Land Workover rig</t>
  </si>
  <si>
    <t>Development Report for the period of December 9th to December 15th, 2022</t>
  </si>
  <si>
    <t>1) A Total of Twenty (20) Field Development Plans were under review. One (1) was approved, and One (1) was disapproved</t>
  </si>
  <si>
    <t>2) Five (5) drilling/sidetrack proposals were at various stages of evaluation during the week under review. One (1) was approved</t>
  </si>
  <si>
    <t>3) Thirteen (13) drilling/sidetrack activities are currently being monitored. Two (2) were concluded</t>
  </si>
  <si>
    <t>4) Sixty-three (63) well-reentry/Suspension proposals were being reviewed in the week under review.  Fourteen (14) were approved</t>
  </si>
  <si>
    <t>5) Thirteen (13) well-reentry operations were monitored in the week under review. Two (2) were concluded</t>
  </si>
  <si>
    <t>6) Total revenue generated from permits and proposals amounts to Nine Million, eight hundred and fifty thousand naira only (N9,850,000)</t>
  </si>
  <si>
    <t>Twenty (20) FDP applications were being reviewed during the reporting week.  One (1) was approved while One (1) was disapproved</t>
  </si>
  <si>
    <t>AB/PED/PHC/OM/088/2022</t>
  </si>
  <si>
    <t>OGBAINBIRI DEEP</t>
  </si>
  <si>
    <t xml:space="preserve">62 /947 </t>
  </si>
  <si>
    <t>7100 /37</t>
  </si>
  <si>
    <t>under review</t>
  </si>
  <si>
    <t>05.10.2022</t>
  </si>
  <si>
    <t>AB/PED/PHC/OM/087/2022</t>
  </si>
  <si>
    <t>IDU</t>
  </si>
  <si>
    <t xml:space="preserve">61.18 /607 </t>
  </si>
  <si>
    <t>Awaiting NAPIMS</t>
  </si>
  <si>
    <t>UGUALI &amp; UKPICHI</t>
  </si>
  <si>
    <t>MAIN</t>
  </si>
  <si>
    <t xml:space="preserve">97.93 /79.97MMbbl Cond./909.09 </t>
  </si>
  <si>
    <t xml:space="preserve">15574 /48.5 </t>
  </si>
  <si>
    <t>35.02 MMbbls /18.16 Bscf</t>
  </si>
  <si>
    <t>12Kbopd/2MMscfd</t>
  </si>
  <si>
    <t>JVA/PAR.2022/375</t>
  </si>
  <si>
    <t>21.1 MMbbls/7.4 Bscf</t>
  </si>
  <si>
    <t>Disapproved on 9/12/2022</t>
  </si>
  <si>
    <t>Awaiting other SBU's for input</t>
  </si>
  <si>
    <t>Approved on 9/12/2022</t>
  </si>
  <si>
    <t>SPDC-PROD-2022-1180L</t>
  </si>
  <si>
    <t>AKONO</t>
  </si>
  <si>
    <t>14 MMstb / 13 Bscf</t>
  </si>
  <si>
    <t>SPDC-PROD-2022-1178L</t>
  </si>
  <si>
    <t>AJATITON</t>
  </si>
  <si>
    <t>10 MMstb / 4 Bscf</t>
  </si>
  <si>
    <t>4000 / 0.6</t>
  </si>
  <si>
    <t>13/4/2027</t>
  </si>
  <si>
    <t>30/11/2026</t>
  </si>
  <si>
    <t>SPDC-PROD-2022-1179L</t>
  </si>
  <si>
    <t>ANGALALEI</t>
  </si>
  <si>
    <t>33 MMstb / 88 Bscf</t>
  </si>
  <si>
    <t>26/12/2026</t>
  </si>
  <si>
    <t>26/7/2026</t>
  </si>
  <si>
    <t>SBS-A52-NUP-1022-LET-20001</t>
  </si>
  <si>
    <t>168 MMbbl/ 442 Bcf</t>
  </si>
  <si>
    <t>Q2 2022</t>
  </si>
  <si>
    <t xml:space="preserve">Being processed </t>
  </si>
  <si>
    <t>Being processed (Awaiting feedback from Acreage Manangement on the status of the company's award document )</t>
  </si>
  <si>
    <t>8385-PAT-SSLE-00136</t>
  </si>
  <si>
    <t>125 MMstb/332 Bscf</t>
  </si>
  <si>
    <t>Being processed, company's response being reviewed</t>
  </si>
  <si>
    <t>SEP/OPS/NUPRC/10-22/288</t>
  </si>
  <si>
    <t>7.57 MMstb/1.81 Bscf</t>
  </si>
  <si>
    <t>Being reveiwed (Waiting for company feedback on the economic estimate)</t>
  </si>
  <si>
    <t>E&amp;P/MD/04.11/A</t>
  </si>
  <si>
    <t>12.08.2022</t>
  </si>
  <si>
    <t>OML 34</t>
  </si>
  <si>
    <t>Utorogu</t>
  </si>
  <si>
    <t>99.33 MMstb/86.64 MMstb/3.28 Tcf</t>
  </si>
  <si>
    <t>17,000 bopd/210 MMscf</t>
  </si>
  <si>
    <t>$444.4MM</t>
  </si>
  <si>
    <t>Q1 2024</t>
  </si>
  <si>
    <t>SPDC-DEV-2022-0225L</t>
  </si>
  <si>
    <t>TUNU CDRY-3</t>
  </si>
  <si>
    <t>354290mE, 96941mN</t>
  </si>
  <si>
    <t>3500 / 4.12</t>
  </si>
  <si>
    <t>19.86 / 41.0</t>
  </si>
  <si>
    <t>Payment received. Recommended for regularization. N/B: verbal approval earlier granted.</t>
  </si>
  <si>
    <t>26.10.2022</t>
  </si>
  <si>
    <t>PanOcean/PSC/1022/384</t>
  </si>
  <si>
    <t>E: 424,438.36m;        N: 228,774.88m</t>
  </si>
  <si>
    <t>13.27MMstb/37.51Bscf</t>
  </si>
  <si>
    <t>$17,449.3MM/33days</t>
  </si>
  <si>
    <t>Awaiting NAPIMS concurrence letter</t>
  </si>
  <si>
    <t>12.12.2022</t>
  </si>
  <si>
    <t>E&amp;P/MD/04.11A</t>
  </si>
  <si>
    <t>L3-OP 03/UTA-DO-3BB</t>
  </si>
  <si>
    <t>E: 582850.98m                  N: 55796.97m</t>
  </si>
  <si>
    <t>2,900 bopd/6.2 MMstb/32.1Bcf</t>
  </si>
  <si>
    <t>40.50 days</t>
  </si>
  <si>
    <t>06.12.2022</t>
  </si>
  <si>
    <t>OML-41</t>
  </si>
  <si>
    <t>2,500 bopd/2.76 MMstb</t>
  </si>
  <si>
    <t>Awaiting EWDP</t>
  </si>
  <si>
    <t>Eleven (11) drilling activities were monitored in the reporting period.</t>
  </si>
  <si>
    <t>13.10.2022</t>
  </si>
  <si>
    <t>IKIKE OP3</t>
  </si>
  <si>
    <t>IKIKE-10</t>
  </si>
  <si>
    <t>Ikike</t>
  </si>
  <si>
    <t>9.10.2022</t>
  </si>
  <si>
    <t>22/8/2022</t>
  </si>
  <si>
    <t>OGBO AMTT-2</t>
  </si>
  <si>
    <t>OGBOTOBO-17</t>
  </si>
  <si>
    <t>Apprasal/Development</t>
  </si>
  <si>
    <t>347056 mE 110508mN</t>
  </si>
  <si>
    <t>20/11/2022</t>
  </si>
  <si>
    <t>To be updated</t>
  </si>
  <si>
    <t>TUNU-018</t>
  </si>
  <si>
    <t>354290mE   96941mN</t>
  </si>
  <si>
    <t>ex. Bonga-57RD</t>
  </si>
  <si>
    <t>Development well</t>
  </si>
  <si>
    <t>DeepOffshore</t>
  </si>
  <si>
    <t>Bonga-74</t>
  </si>
  <si>
    <t>ex. Bonga-670b14p2</t>
  </si>
  <si>
    <t>Drilling suspended after 12-1/4"</t>
  </si>
  <si>
    <t>Bonga-75</t>
  </si>
  <si>
    <t>ex. B670b14p2</t>
  </si>
  <si>
    <t>Completed Top Hole</t>
  </si>
  <si>
    <t>143 days</t>
  </si>
  <si>
    <t xml:space="preserve">Ongoing  </t>
  </si>
  <si>
    <t>E: 426,124.52m;          N: 169,501.14m</t>
  </si>
  <si>
    <t>38 days</t>
  </si>
  <si>
    <t>Well suspended, rig skidded to Isoko-8</t>
  </si>
  <si>
    <t>21.11.2022</t>
  </si>
  <si>
    <t xml:space="preserve">Utapate-33 </t>
  </si>
  <si>
    <t>L3 OP08/UTA-DO 1AF</t>
  </si>
  <si>
    <t>E: 588168.24m,           N: 56845.50m</t>
  </si>
  <si>
    <t>23.11.2022</t>
  </si>
  <si>
    <t>21 days</t>
  </si>
  <si>
    <t>Madu-08</t>
  </si>
  <si>
    <t>Madu</t>
  </si>
  <si>
    <t>Mentor (SDM)</t>
  </si>
  <si>
    <t>28.10.2022</t>
  </si>
  <si>
    <t>49 days</t>
  </si>
  <si>
    <t>One (1) proposal under this category was reviewed and approved in the reporting week</t>
  </si>
  <si>
    <t>Opuama-16</t>
  </si>
  <si>
    <r>
      <t>Long: 5</t>
    </r>
    <r>
      <rPr>
        <sz val="12"/>
        <rFont val="Calibri"/>
        <family val="2"/>
      </rPr>
      <t>° 2' 59.10" E</t>
    </r>
    <r>
      <rPr>
        <sz val="12"/>
        <rFont val="Century Gothic"/>
        <family val="2"/>
      </rPr>
      <t xml:space="preserve"> Lat: 5° 57' 17.00" N</t>
    </r>
  </si>
  <si>
    <t>2,500 bopd/2.3 MMstb</t>
  </si>
  <si>
    <t>12,085 ftMD</t>
  </si>
  <si>
    <t>1,536,000.00/6.4 days</t>
  </si>
  <si>
    <t>Approved 09.12.2022</t>
  </si>
  <si>
    <t xml:space="preserve">Two (2) side-track/redrill activities were monitored in the reporting week. </t>
  </si>
  <si>
    <t>30.09.2022</t>
  </si>
  <si>
    <t>Utapate-32ST</t>
  </si>
  <si>
    <t>E: 55795.67m
N: 582845.00m</t>
  </si>
  <si>
    <t>15.11.2022</t>
  </si>
  <si>
    <t>77 days</t>
  </si>
  <si>
    <t>TD at 11,584 ftMD</t>
  </si>
  <si>
    <t>Utapate-1RD</t>
  </si>
  <si>
    <t>01.12.2022</t>
  </si>
  <si>
    <t>14 days</t>
  </si>
  <si>
    <t>Sixteen (16) P&amp;A/Suspension proposals were reviewed in the reporting week. One (1) was approved</t>
  </si>
  <si>
    <t>SPDC-DEV-2022-0187L</t>
  </si>
  <si>
    <t>ADIB005</t>
  </si>
  <si>
    <t>AB/PED/PHC/OM/068/2022</t>
  </si>
  <si>
    <t>Mbede 26T</t>
  </si>
  <si>
    <t>Recompletion (Single Selective)</t>
  </si>
  <si>
    <t>2629 - 2637</t>
  </si>
  <si>
    <t>4,500,590/48 days</t>
  </si>
  <si>
    <t>Being reviewed. Awaiting additional info. From Coy</t>
  </si>
  <si>
    <t>17/11/2022</t>
  </si>
  <si>
    <t>SPDC-DEV-2022-0208L</t>
  </si>
  <si>
    <t>OPUKUSHI-016T</t>
  </si>
  <si>
    <t>Downhole Plug &amp; NRV installation</t>
  </si>
  <si>
    <t>12104 - 12110, 12129 - 12135</t>
  </si>
  <si>
    <t>SPDC-DEV-2022-0207L</t>
  </si>
  <si>
    <t>OPUKUSHI-022T</t>
  </si>
  <si>
    <t>8336 - 8701, 9653 - 9853</t>
  </si>
  <si>
    <t>SPDC-DEV-2022-0206L</t>
  </si>
  <si>
    <t>OPUKUSHI-026T</t>
  </si>
  <si>
    <t>7383 - 10130</t>
  </si>
  <si>
    <t>Requested info received from SPDC. Being reviewed</t>
  </si>
  <si>
    <t>SPDC-DEV-2022-0205L</t>
  </si>
  <si>
    <t>OPUKUSHI-032T</t>
  </si>
  <si>
    <t>9192 - 10248</t>
  </si>
  <si>
    <t>SPDC-DEV-2022-0203L</t>
  </si>
  <si>
    <t>OPUKUSHI NORTH-030L/S</t>
  </si>
  <si>
    <t>8218 - 8248, 8494 - 8551</t>
  </si>
  <si>
    <t>SPDC-DEV-2022-0202L</t>
  </si>
  <si>
    <t>AJATITON-001L/S</t>
  </si>
  <si>
    <t>8118 - 8140, 9044 - 9056</t>
  </si>
  <si>
    <t>SNEPCO-DEV-2022-0041L</t>
  </si>
  <si>
    <t>Intermediate hole well suspension</t>
  </si>
  <si>
    <t>N.A</t>
  </si>
  <si>
    <t>SNEPCO-DEV-2022-0053L</t>
  </si>
  <si>
    <t>Awaiting Proposal from coy</t>
  </si>
  <si>
    <t>SNEPCO-DEV-2022-0054L</t>
  </si>
  <si>
    <t>Kept in view (Awaiting  NAPIMS consent letter)</t>
  </si>
  <si>
    <t>E&amp;D/MD/04.11A</t>
  </si>
  <si>
    <t xml:space="preserve">Plugback </t>
  </si>
  <si>
    <t>4,950-4,400 ftMD</t>
  </si>
  <si>
    <t>600,000.00/2.5 days</t>
  </si>
  <si>
    <t>Approved 9.12.2022</t>
  </si>
  <si>
    <t>Ovhor-DKFW-01 Pilot Hole</t>
  </si>
  <si>
    <t>Awaiting additional documentation for drilling Ovhor-DKFW-01</t>
  </si>
  <si>
    <t>SEP/OPS/NUPRC/12-22/339</t>
  </si>
  <si>
    <t>Ohaji South-8</t>
  </si>
  <si>
    <t>5,300ftMD</t>
  </si>
  <si>
    <t>Two (2) P &amp; A activity were monitored during the week under review.</t>
  </si>
  <si>
    <t>MEREN-111D</t>
  </si>
  <si>
    <t>CT Perf squeeze &amp; TTPB</t>
  </si>
  <si>
    <t>Ohaji South-08</t>
  </si>
  <si>
    <t>2 days</t>
  </si>
  <si>
    <t>Five (5) well Decommissioning proposals were received in the reporting week</t>
  </si>
  <si>
    <t>SPDC-DEV-2022-0188L</t>
  </si>
  <si>
    <t>ETEL-010</t>
  </si>
  <si>
    <t>$2,428,855</t>
  </si>
  <si>
    <t xml:space="preserve">Forty-Seven (47) well re-entry applications were being processed during the reporting week. Thirteen (13) were approved </t>
  </si>
  <si>
    <t>JVA/PAR.2022/010</t>
  </si>
  <si>
    <t>451 bopd</t>
  </si>
  <si>
    <t>0.32/500</t>
  </si>
  <si>
    <t>3.615MM/34</t>
  </si>
  <si>
    <t>SPDC-PROD-2022-1458L</t>
  </si>
  <si>
    <t>Soku017</t>
  </si>
  <si>
    <t>Sand Clean out, Perforation &amp; Stimulation</t>
  </si>
  <si>
    <t>B1000 (5972 – 5982ftah &amp; 6020 – 6100ftah)</t>
  </si>
  <si>
    <t>Halliburton/Hydroserve and Geoplex and Welopt (Coiled Tubing).</t>
  </si>
  <si>
    <t>1986257.29/35 days</t>
  </si>
  <si>
    <t>AB/PED/PHC/OM/086/2022</t>
  </si>
  <si>
    <t>SCSSV troubleshoot &amp; N2 Lift</t>
  </si>
  <si>
    <t>51.94 MMSTB/38.50 BSCF &amp; 400 bopd/4MMscf/d</t>
  </si>
  <si>
    <t>220k/7 days</t>
  </si>
  <si>
    <t>2663.5 - 2667; 2671.5 - 2689; 2694 - 2710; 2713 - 2724 &amp; 2743 - 2750; 2753 - 2757</t>
  </si>
  <si>
    <t>7.07 MMSTB/62.31 BSCF &amp; 500 bopd/10 MMscf/d</t>
  </si>
  <si>
    <t>24.11.2022</t>
  </si>
  <si>
    <t>JVA/PAR.2022/394</t>
  </si>
  <si>
    <t>130K/14 days</t>
  </si>
  <si>
    <t>02.12.2022</t>
  </si>
  <si>
    <t>JVA/PAR.2022/409</t>
  </si>
  <si>
    <t>IKK-09</t>
  </si>
  <si>
    <t>Halliburton Energy Services</t>
  </si>
  <si>
    <t>200K/5 DAYS</t>
  </si>
  <si>
    <t>SPDC-PROD-2022-1607L</t>
  </si>
  <si>
    <t>NUNR003L</t>
  </si>
  <si>
    <t>Leak Investigation</t>
  </si>
  <si>
    <t>F1000C</t>
  </si>
  <si>
    <t>o.47 MMbbl/400 bopd</t>
  </si>
  <si>
    <t>490k/14 days</t>
  </si>
  <si>
    <t>Being reviewed. Awaiting add. Info.</t>
  </si>
  <si>
    <t>AB/PED/PHC/OM/104/2022</t>
  </si>
  <si>
    <t>OBIAFU 27T</t>
  </si>
  <si>
    <t>Well Conversion (gas Injector - producer)</t>
  </si>
  <si>
    <t>Level P/Qm</t>
  </si>
  <si>
    <t>WEAFRI Well Services Unit</t>
  </si>
  <si>
    <t>68.44/199.57 &amp; 100/5</t>
  </si>
  <si>
    <t>8000/3</t>
  </si>
  <si>
    <t>Approved  9.12.2022</t>
  </si>
  <si>
    <t>AB/PED/PHC/OM/103/2022</t>
  </si>
  <si>
    <t>OBRIKOM 12T</t>
  </si>
  <si>
    <t>Level T</t>
  </si>
  <si>
    <t>11.75/59.45 &amp; 500/10</t>
  </si>
  <si>
    <t>Regularized on 9/12/2022</t>
  </si>
  <si>
    <t>NINC issued to SPDC</t>
  </si>
  <si>
    <t>SPDC-DEV-2022-0196L</t>
  </si>
  <si>
    <t>OTUMARA-010S</t>
  </si>
  <si>
    <t>Gaslift Valve Changeout</t>
  </si>
  <si>
    <t>4580 - 4590</t>
  </si>
  <si>
    <t>Approved on 7/12/2022</t>
  </si>
  <si>
    <t>SPDC-DEV-2022-0198L</t>
  </si>
  <si>
    <t>OTUMARA-017T</t>
  </si>
  <si>
    <t>Gaslift Valve Changeout, Orifice Deepening/Gaslift Line Replacement</t>
  </si>
  <si>
    <t>4642 - 4668</t>
  </si>
  <si>
    <t>SPDC-DEV-2022-0197L</t>
  </si>
  <si>
    <t>OTUMARA-008S</t>
  </si>
  <si>
    <t>Gaslift Valve Changeout &amp; Flowline Replacement</t>
  </si>
  <si>
    <t>5492 - 5504</t>
  </si>
  <si>
    <t>SPDC-DEV-2022-0199L</t>
  </si>
  <si>
    <t>OTUMARA-022S</t>
  </si>
  <si>
    <t>5490 - 5516</t>
  </si>
  <si>
    <t>SPDC-DEV-2022-0200L</t>
  </si>
  <si>
    <t>OTUMARA-029L</t>
  </si>
  <si>
    <t>Gaslift Valve Changeout, Orifice Deepening/Gaslift Line &amp; Flowline replacement</t>
  </si>
  <si>
    <t>4648 - 4686</t>
  </si>
  <si>
    <t>SPDC-DEV-2022-0204L</t>
  </si>
  <si>
    <t>BENISEDE-017L</t>
  </si>
  <si>
    <t>Tubing Wash &amp; N2 Lift</t>
  </si>
  <si>
    <t>7486 - 7507</t>
  </si>
  <si>
    <t>MER-LEG-CNL-NUP-LEK-00015L</t>
  </si>
  <si>
    <t>MEREN-69D</t>
  </si>
  <si>
    <t>Acidization &amp; Gaslift Optimization</t>
  </si>
  <si>
    <t>9760 - 9800</t>
  </si>
  <si>
    <t>MJI-LEG-CNL-NUP-LEK-00012L</t>
  </si>
  <si>
    <t>5305 - 5315</t>
  </si>
  <si>
    <t>MJI-LEG-CNL-NUP-LEK-00011L</t>
  </si>
  <si>
    <t>MEJI-19</t>
  </si>
  <si>
    <t>5892 - 5900</t>
  </si>
  <si>
    <t>DEL-LEG-CNL-NUP-LEK-00004L</t>
  </si>
  <si>
    <t>DELTA-20D</t>
  </si>
  <si>
    <t>Acidization, Perf Addition &amp; Gaslift Initiation</t>
  </si>
  <si>
    <t>7566 - 7586</t>
  </si>
  <si>
    <t>1.0 / 15</t>
  </si>
  <si>
    <t>OKA-LEG-CNL-NUP-LEK-00006L</t>
  </si>
  <si>
    <t>OKAN-37</t>
  </si>
  <si>
    <t>S/S: 8478 - 8484, L/S: 7812 - 7818</t>
  </si>
  <si>
    <t>0.8 / 24</t>
  </si>
  <si>
    <t>OKA-LEG-CNL-NUP-LEK-00007L</t>
  </si>
  <si>
    <t>OKAN-102</t>
  </si>
  <si>
    <t>8616 - 8636</t>
  </si>
  <si>
    <t>SPDC-DEV-2022-0228L</t>
  </si>
  <si>
    <t>FORCADOS-075T</t>
  </si>
  <si>
    <t>6204 - 6219</t>
  </si>
  <si>
    <t>0.128 / 11</t>
  </si>
  <si>
    <t>SPDC-DEV-2022-0227L</t>
  </si>
  <si>
    <t>TRSCSSSV Lock out &amp; PB Valve installation</t>
  </si>
  <si>
    <t>6261 - 7983</t>
  </si>
  <si>
    <t>1.49 / 14</t>
  </si>
  <si>
    <t>SPDC-DEV-2022-0232L</t>
  </si>
  <si>
    <t>FORCADOS-084L</t>
  </si>
  <si>
    <t>6239 - 6249</t>
  </si>
  <si>
    <t>0.143 / 14</t>
  </si>
  <si>
    <t>SPDC-DEV-2022-0233L</t>
  </si>
  <si>
    <t>FORCADOS-142S</t>
  </si>
  <si>
    <t>Sand Cleanout &amp; Through Tubung Sand Screen installation</t>
  </si>
  <si>
    <t>6822 - 6832</t>
  </si>
  <si>
    <t>3.9 / 27</t>
  </si>
  <si>
    <t>SPDC-DEV-2022-0234L</t>
  </si>
  <si>
    <t>FORCADOS-112T</t>
  </si>
  <si>
    <t>6730 - 6770</t>
  </si>
  <si>
    <t>0.102 / 6</t>
  </si>
  <si>
    <t>13300 - 14300ftah</t>
  </si>
  <si>
    <t>9.67MUSD/7 days</t>
  </si>
  <si>
    <t>Verbal approval granted, Awaiting Regularized</t>
  </si>
  <si>
    <t>9.56MUSD/7.66 days</t>
  </si>
  <si>
    <t>Approved 12/12/2022</t>
  </si>
  <si>
    <t>NAP/2.25/PSC.D/4741</t>
  </si>
  <si>
    <t>TotalEnergies  Upstream Nigeria Limited (TUPNI)</t>
  </si>
  <si>
    <t>Egina-17</t>
  </si>
  <si>
    <t>3028-4300mMD/RT</t>
  </si>
  <si>
    <t>12.25MUSD/16,4 Days</t>
  </si>
  <si>
    <t>Application retrieved</t>
  </si>
  <si>
    <t>NUI/2.13/PSC.A/22.696</t>
  </si>
  <si>
    <t>Bonga 74</t>
  </si>
  <si>
    <t>6000bopd</t>
  </si>
  <si>
    <t>10MMSTB</t>
  </si>
  <si>
    <t>8.12.2022</t>
  </si>
  <si>
    <t>NUI/2.15/PSC.B/22.449</t>
  </si>
  <si>
    <t>Upomami- 14</t>
  </si>
  <si>
    <t>Well Intervention (Well integrity check &amp; saturation logging)</t>
  </si>
  <si>
    <t>1,300 bopd</t>
  </si>
  <si>
    <t>569 MMstb</t>
  </si>
  <si>
    <t>$1,520,000/ 18 days</t>
  </si>
  <si>
    <t>Approved 12.12.2022</t>
  </si>
  <si>
    <t>26.11.2022</t>
  </si>
  <si>
    <t>NAP/2.15/PSC.B/22.461</t>
  </si>
  <si>
    <t>Okpoko-5</t>
  </si>
  <si>
    <t>2.1 MMbls</t>
  </si>
  <si>
    <t>Recommended for approval, awaiting management directives</t>
  </si>
  <si>
    <t>NUI/2.15/PSC.B/22.531</t>
  </si>
  <si>
    <t>Obodo-21SS</t>
  </si>
  <si>
    <t>4.43 MMbbls</t>
  </si>
  <si>
    <t>6.12.2022</t>
  </si>
  <si>
    <t>EN/JV/NUPRC/2022/11/01</t>
  </si>
  <si>
    <t>Energia Nigeria</t>
  </si>
  <si>
    <t>Ebendo North-2</t>
  </si>
  <si>
    <t>XXV (12,473-12,487 ftMD), XXIV (11,913-11,933 ftMD), XIX (10,896-10,923 ftMD)</t>
  </si>
  <si>
    <t>HPEB- 187</t>
  </si>
  <si>
    <t>2,000 bopd</t>
  </si>
  <si>
    <t>02.11.2022</t>
  </si>
  <si>
    <t>HH13-WE-WE-19-002</t>
  </si>
  <si>
    <t>Obigbo North-023</t>
  </si>
  <si>
    <t>Recompletion (Water disposal)</t>
  </si>
  <si>
    <t>C5.0: 6105 – 6165, 6190 – 6250 &amp; 6285 – 6345 ftah,                 C6.0: 6430 – 6530 ftah</t>
  </si>
  <si>
    <t>15,000 bwpd</t>
  </si>
  <si>
    <t>$5,382,500.00/ 36 days</t>
  </si>
  <si>
    <t>Awaiting additional documentation from the company</t>
  </si>
  <si>
    <t>25.11.2022</t>
  </si>
  <si>
    <t>HHOG/NUPRC/D&amp;P/1.38</t>
  </si>
  <si>
    <t>Obigbo North-037</t>
  </si>
  <si>
    <t>C5.0: 6296-6336, 6382-6452, 6500-6540, 6554-6614, 6650-6710, 6733-6783 ftah, C6.0: 6650-6710, 6733-6783 ftah</t>
  </si>
  <si>
    <t>$5,782,000.00/ 36 days</t>
  </si>
  <si>
    <t>NUPRC/MW/PE/FO/22/11/953</t>
  </si>
  <si>
    <t>Midwestern Oil &amp; Gas Company</t>
  </si>
  <si>
    <t>UMU-08STL</t>
  </si>
  <si>
    <t>Xiib, Xviiia &amp; Xviiib (from 7,900-11,050 ftah, 10,350-11,050 ftah)</t>
  </si>
  <si>
    <t>$170,000/ 2 days</t>
  </si>
  <si>
    <t>NAP/2.37/PSC.A/22.557</t>
  </si>
  <si>
    <t>3,800 bopd</t>
  </si>
  <si>
    <t>16.2 MMstb</t>
  </si>
  <si>
    <t>Opuama-16ST</t>
  </si>
  <si>
    <t>D2000: 9213-9233; 9180-9200; 9156-9166 ftMD                          D4000: 9971-9981; 9896-9916 ftMD</t>
  </si>
  <si>
    <t>2,500 bopd</t>
  </si>
  <si>
    <t>2.3 MMstb</t>
  </si>
  <si>
    <t>$5,000,000.00/14.29 days</t>
  </si>
  <si>
    <t>09.12.2022</t>
  </si>
  <si>
    <t>NEPL/OML26/AMT/1122/01</t>
  </si>
  <si>
    <t>Isoko-10 (Ex Isoko WFND-2)</t>
  </si>
  <si>
    <t>E2000: 9,756-9,771 ftMD,    E2100: 9,862-9,870 ftMD</t>
  </si>
  <si>
    <t>3,000 bopd</t>
  </si>
  <si>
    <t>7.3MMstb</t>
  </si>
  <si>
    <t>11.8 days</t>
  </si>
  <si>
    <t>13.12.2022</t>
  </si>
  <si>
    <t>E2000: 10220-10224,           E5000: 10895-10915, 10948-11007</t>
  </si>
  <si>
    <t>2,349 bopd/4.3MMscf/d</t>
  </si>
  <si>
    <t>11.4MMstb/73.1 Bcf</t>
  </si>
  <si>
    <t xml:space="preserve">$17,700,000.00 which is in turnkey of drilling, plugback, sidetrack and completion </t>
  </si>
  <si>
    <t>PPL/JV/HOF/AT/04/03/2022</t>
  </si>
  <si>
    <t>Platform</t>
  </si>
  <si>
    <t>Egbaoma-03</t>
  </si>
  <si>
    <t xml:space="preserve"> U2.0: 9985 ftah (behind sleeve), U6.0: 10474</t>
  </si>
  <si>
    <t>10,000 bwpd</t>
  </si>
  <si>
    <t>$7,994,247.35/ 43 days</t>
  </si>
  <si>
    <t>SEP/OPS/NUPRC/11-22/330</t>
  </si>
  <si>
    <t>OHAJI SOUTH-08 (EX. ITAR-02).</t>
  </si>
  <si>
    <t>A-01: 4985-5006 ftah             A-03: 5121-5153 ftah</t>
  </si>
  <si>
    <t>1.7 MMstb/1.0 Bcf</t>
  </si>
  <si>
    <t>Eleven (11) well re-entry activities were monitored in the reporting period. Two (2) were concluded</t>
  </si>
  <si>
    <t>SOKU031</t>
  </si>
  <si>
    <t>WELL KILL &amp; SECURE (PLUG &amp; NRV)</t>
  </si>
  <si>
    <t>DELTA-14</t>
  </si>
  <si>
    <t>to be updated</t>
  </si>
  <si>
    <t>MEFA-08</t>
  </si>
  <si>
    <t xml:space="preserve">Verbal approval </t>
  </si>
  <si>
    <t>Bonga 72</t>
  </si>
  <si>
    <t>Ensco DS10</t>
  </si>
  <si>
    <t>Bonga 73</t>
  </si>
  <si>
    <t>10.11.2022</t>
  </si>
  <si>
    <t>Utapate-30ST</t>
  </si>
  <si>
    <t>39 days</t>
  </si>
  <si>
    <t>09.11.2022</t>
  </si>
  <si>
    <t xml:space="preserve">Seplat Energy </t>
  </si>
  <si>
    <t>Ethiope-02</t>
  </si>
  <si>
    <t>Ten (10) Revalidation proposals were being reviewed. Three (3) were approved</t>
  </si>
  <si>
    <t>24.10.2022</t>
  </si>
  <si>
    <t>SPDC-PROD-2022-1537L</t>
  </si>
  <si>
    <t>UBIE003L</t>
  </si>
  <si>
    <t>Sand Clean Out and Zone change (shift open the SSD)</t>
  </si>
  <si>
    <t>Halliburton</t>
  </si>
  <si>
    <t>UBIE005S</t>
  </si>
  <si>
    <t>PB Valve Re-calibration</t>
  </si>
  <si>
    <t>Acid Stimulation &amp; Nitrogen lift</t>
  </si>
  <si>
    <t>JVA/PAR.2022/392</t>
  </si>
  <si>
    <t>22/11/2022</t>
  </si>
  <si>
    <t>MJI-LEG-CNL-NUP-LEK-00009L</t>
  </si>
  <si>
    <t>MEJI-23</t>
  </si>
  <si>
    <t>Zone Switch</t>
  </si>
  <si>
    <t>25/11/2022</t>
  </si>
  <si>
    <t>SPDC-DEV-2022-0212L</t>
  </si>
  <si>
    <t>FORCADOS-065S</t>
  </si>
  <si>
    <t>Downhole Plugs &amp; NRV Installation</t>
  </si>
  <si>
    <t>Michharry &amp; Co. Nig. Ltd</t>
  </si>
  <si>
    <t>0.36 / 7</t>
  </si>
  <si>
    <t>SPDC-DEV-2022-0219L</t>
  </si>
  <si>
    <t>FORCADOS-104T</t>
  </si>
  <si>
    <t>SPDC-DEV-2022-0220L</t>
  </si>
  <si>
    <t>FORCADOS-107T</t>
  </si>
  <si>
    <t>SPDC-DEV-2022-0221L</t>
  </si>
  <si>
    <t>FORCADOS-131S</t>
  </si>
  <si>
    <t>MER-LEG-CNL-NUP-LEK-00014L</t>
  </si>
  <si>
    <t>MEREN-69</t>
  </si>
  <si>
    <t xml:space="preserve">Weafri </t>
  </si>
  <si>
    <t>05.07.2022</t>
  </si>
  <si>
    <t>Akri-8T</t>
  </si>
  <si>
    <t>OML 60</t>
  </si>
  <si>
    <t>Weafri CT</t>
  </si>
  <si>
    <t xml:space="preserve">ongoing </t>
  </si>
  <si>
    <t>Tebidaba-14ST-2</t>
  </si>
  <si>
    <t>OML 63</t>
  </si>
  <si>
    <t>ESP Replcement</t>
  </si>
  <si>
    <t xml:space="preserve">Joeny HWU </t>
  </si>
  <si>
    <t>19/8/2022</t>
  </si>
  <si>
    <t>OKAN-144H</t>
  </si>
  <si>
    <t>OKAN-129</t>
  </si>
  <si>
    <t>28/3/2022</t>
  </si>
  <si>
    <t>MEJI-23D</t>
  </si>
  <si>
    <t>CT Sand Cleanout, TTSC &amp;GL Installation</t>
  </si>
  <si>
    <t>Verbal Approval Granted 14/08/2022</t>
  </si>
  <si>
    <t>6 days</t>
  </si>
  <si>
    <t>EA-55T</t>
  </si>
  <si>
    <t>OLEH-2S</t>
  </si>
  <si>
    <t>Well Integrity Test</t>
  </si>
  <si>
    <t>TTPB &amp; PERF</t>
  </si>
  <si>
    <t>OLEH-3SS</t>
  </si>
  <si>
    <t>OLEH-2SS</t>
  </si>
  <si>
    <t>Well Cost Proposed (MUSD)</t>
  </si>
  <si>
    <t>OGBOTOBO  AOTM-1</t>
  </si>
  <si>
    <t>OGBO-15</t>
  </si>
  <si>
    <t>Operation Suspended Rig move to OGBOTOB-ANTM-1</t>
  </si>
  <si>
    <t>MFIOD</t>
  </si>
  <si>
    <t>17.05.2022</t>
  </si>
  <si>
    <t>UTA-DO-2AF</t>
  </si>
  <si>
    <t>06.06.2022</t>
  </si>
  <si>
    <t>45 days</t>
  </si>
  <si>
    <t>9 days</t>
  </si>
  <si>
    <t>1 day</t>
  </si>
  <si>
    <t>bopd</t>
  </si>
  <si>
    <t>MMscf/day</t>
  </si>
  <si>
    <t>25/10/2021</t>
  </si>
  <si>
    <t>UGUALI</t>
  </si>
  <si>
    <t>Pending Awaiting NAPIMS consent letter and evidence of payment.</t>
  </si>
  <si>
    <t xml:space="preserve">Being reviewed.
 </t>
  </si>
  <si>
    <t>01.04.2022</t>
  </si>
  <si>
    <t>tbd</t>
  </si>
  <si>
    <t>SEP/EAS/NUPRC/04-22/085</t>
  </si>
  <si>
    <t>Approved 19.05.2022</t>
  </si>
  <si>
    <t>60.85 MMbbls/112.82 BCF</t>
  </si>
  <si>
    <t>$383.8MM</t>
  </si>
  <si>
    <t>Received G&amp;G input from DCG, DOP</t>
  </si>
  <si>
    <t>Being reviewed,  Forwarded ECONS. template to planning &amp;
Memo to GAS</t>
  </si>
  <si>
    <t xml:space="preserve">Being reviewed.
Received input from planning on economics </t>
  </si>
  <si>
    <t>44.75 MMstb/ 20.93 Bcf</t>
  </si>
  <si>
    <t>24.6MMbbl/19.3Bscf</t>
  </si>
  <si>
    <t>19,250 bopd/day</t>
  </si>
  <si>
    <t>$413.79 MM</t>
  </si>
  <si>
    <t>Utapate-23</t>
  </si>
  <si>
    <t>11.01.2022</t>
  </si>
  <si>
    <t>3days</t>
  </si>
  <si>
    <t>09.12.2021</t>
  </si>
  <si>
    <t>Pilot Hole Plugback</t>
  </si>
  <si>
    <t>12 ¼’’ hole: 11,131-10,373ftMD</t>
  </si>
  <si>
    <t>$17,677,996/49.7days</t>
  </si>
  <si>
    <t>12 ½’’ hole: 9,507-8,200ftMD</t>
  </si>
  <si>
    <t>19,527,425/</t>
  </si>
  <si>
    <t>2021 LICENCE STATUS</t>
  </si>
  <si>
    <t>TBD by OGISP portal</t>
  </si>
  <si>
    <t>Utapate-20</t>
  </si>
  <si>
    <t xml:space="preserve"> Active</t>
  </si>
  <si>
    <t>Licensed</t>
  </si>
  <si>
    <t>ACME Oil Services</t>
  </si>
  <si>
    <t>Acme-5</t>
  </si>
  <si>
    <t xml:space="preserve">Ibigwe-13 </t>
  </si>
  <si>
    <t xml:space="preserve"> Licensed 22.04.2021</t>
  </si>
  <si>
    <t>Otuo South-19</t>
  </si>
  <si>
    <t>Licensed 23.04.2021</t>
  </si>
  <si>
    <t>Uquo-11</t>
  </si>
  <si>
    <t>Oredo-20</t>
  </si>
  <si>
    <t xml:space="preserve">Licensed </t>
  </si>
  <si>
    <t>Land Rig (Top Drive, Land Rig-1200 HP)</t>
  </si>
  <si>
    <t>UTA-19_WD</t>
  </si>
  <si>
    <t>In view on the OGISP R&amp;V portal</t>
  </si>
  <si>
    <t>UTA-16ST</t>
  </si>
  <si>
    <t>Rig move from AKAI to IBOTIO field location</t>
  </si>
  <si>
    <t>Offshore (DrillShip)</t>
  </si>
  <si>
    <t>Oben Field</t>
  </si>
  <si>
    <t>Licensed 08.03.2021</t>
  </si>
  <si>
    <t>Umuseti field</t>
  </si>
  <si>
    <t>Port Harcourt</t>
  </si>
  <si>
    <t>NIWA Jetty, Warri.</t>
  </si>
  <si>
    <t>Gbetiokun-8</t>
  </si>
  <si>
    <t>Licensed 29.03.2021</t>
  </si>
  <si>
    <t>Uniterm Nigeria Ltd</t>
  </si>
  <si>
    <t>NATT Rig</t>
  </si>
  <si>
    <t>Departed from Nigeria</t>
  </si>
  <si>
    <t>Licensed 22.04.2021</t>
  </si>
  <si>
    <t>10 Tecon Energy Park Rd off Trans Amadi Rd PHC</t>
  </si>
  <si>
    <t xml:space="preserve">Niger Blossom Drilling Nigeria </t>
  </si>
  <si>
    <t>Niger Blossom Resurgence (HWU)</t>
  </si>
  <si>
    <t>Provisional Approval issued 15.03.2021</t>
  </si>
  <si>
    <t>Ajapa-1ST2</t>
  </si>
  <si>
    <t>Nestoil Jetty, KM 4, NPA                                     Expressway, Ekpan, Warri, Delta State</t>
  </si>
  <si>
    <t>Specialty Drilling Fluids Limited</t>
  </si>
  <si>
    <t>Shelf Drilling Resourceful (SDR)</t>
  </si>
  <si>
    <t>Mboutidem –5 (ex. Mboutidem –A2)</t>
  </si>
  <si>
    <t>CONOIL</t>
  </si>
  <si>
    <t>Nemc-9ST</t>
  </si>
  <si>
    <t xml:space="preserve">Standby (Rig maintenance ongoing) </t>
  </si>
  <si>
    <t>Provisional approval granted 20.09.2021</t>
  </si>
  <si>
    <t>``</t>
  </si>
  <si>
    <t>COST</t>
  </si>
  <si>
    <t>22.03.2022</t>
  </si>
  <si>
    <t>ENYIE-EW-III-E3</t>
  </si>
  <si>
    <t>ENYIE-14</t>
  </si>
  <si>
    <t>X= 468147.86m, 
Y= 191710.20m</t>
  </si>
  <si>
    <t>6.04.2022</t>
  </si>
  <si>
    <t>15.7MM</t>
  </si>
  <si>
    <t>347317mE 108540mN</t>
  </si>
  <si>
    <t>Swamp Rig 2</t>
  </si>
  <si>
    <t>20.7MM</t>
  </si>
  <si>
    <t>18.02.2022</t>
  </si>
  <si>
    <t>Utapate-26</t>
  </si>
  <si>
    <t>UTA-DO-1AC</t>
  </si>
  <si>
    <t>E: 588152.68m;       N: 56843.86m</t>
  </si>
  <si>
    <t>06.04.2022</t>
  </si>
  <si>
    <t>57 days</t>
  </si>
  <si>
    <t>18.2MM</t>
  </si>
  <si>
    <t>14.12MM</t>
  </si>
  <si>
    <t>10,500 ft-MD /9296.40ft- TVD</t>
  </si>
  <si>
    <t>71 days</t>
  </si>
  <si>
    <t>31.322MM</t>
  </si>
  <si>
    <t>9500 ft-MD</t>
  </si>
  <si>
    <t>11.69MM</t>
  </si>
  <si>
    <t>Ibigwe-15ST</t>
  </si>
  <si>
    <t>OPL 2004</t>
  </si>
  <si>
    <t>E: 487137.496m; N:150005.464m</t>
  </si>
  <si>
    <t>24.05.2022</t>
  </si>
  <si>
    <t>8 days</t>
  </si>
  <si>
    <t>Awaiting Company</t>
  </si>
  <si>
    <t>MM$</t>
  </si>
  <si>
    <t>MMBBls</t>
  </si>
  <si>
    <t>Yet to be licensed for 2022</t>
  </si>
  <si>
    <t>Standby/Rig move</t>
  </si>
  <si>
    <t>Offshore (Jackup ) Rig</t>
  </si>
  <si>
    <t>Mbuotidem-6 (Ex Mbuotidem-A3)</t>
  </si>
  <si>
    <t>PRODUCTION REPORT</t>
  </si>
  <si>
    <t xml:space="preserve">AVERAGE PRODUCTION </t>
  </si>
  <si>
    <t>OIL (BOPD)</t>
  </si>
  <si>
    <t>COND. (BPD)</t>
  </si>
  <si>
    <t>TOTAL CRUDE (BPD)</t>
  </si>
  <si>
    <t>DEFERRED VOLUME (BOPD)</t>
  </si>
  <si>
    <t>DAILY BREAKDOWN</t>
  </si>
  <si>
    <t>DATE</t>
  </si>
  <si>
    <t>PRODUCTION (bopd)</t>
  </si>
  <si>
    <t>DEFERMENT (bopd)</t>
  </si>
  <si>
    <t>The Deferred volume is due to;</t>
  </si>
  <si>
    <t>Force majeure at Bonny Terminal affecting production for Newcross &amp; Eroton</t>
  </si>
  <si>
    <t>Manual shutdown of fields in Aiteo due to repairs on NCTL</t>
  </si>
  <si>
    <t>APENL shutdown due to power outage</t>
  </si>
  <si>
    <t xml:space="preserve">Shutdown of production in TEPNG's OML 58 due to declaration of force majeure </t>
  </si>
  <si>
    <t>Equipment failure at Ughelli Pump Station affecting NPDC</t>
  </si>
  <si>
    <t>Cutback in production due to flex joint replacement in BONGA field</t>
  </si>
  <si>
    <t>Shut-in of some fields in Heirs' OML 17 to mitigate the effect of theft</t>
  </si>
  <si>
    <t>Drop in Esso (Erha Field) production due to plant shutdown on ESD 2A</t>
  </si>
  <si>
    <t>Drop in Esso (USAN) production due to power loss in Turbine</t>
  </si>
  <si>
    <t xml:space="preserve">Drop in Production for MPNU due to shutdown for Planned Maintenance in Ubit, Etim, Usari, Edop, Asabo and Ekpe </t>
  </si>
  <si>
    <t>Yinka Folawiyo is shutdown due to expiration of FPSO contract</t>
  </si>
  <si>
    <t>PRODUCTION ACTIVITIES</t>
  </si>
  <si>
    <t>LTO approval was granted 71 Upstream facilities in MPNU</t>
  </si>
  <si>
    <t>LTO approval was granted 2 Upstream facilities in ESSO (USAN &amp; ERHA)</t>
  </si>
  <si>
    <t>LTO approval was granted 1 Upstream facility in Green Energy's Utakikpo Field</t>
  </si>
  <si>
    <t>LTO approval was granted 1 Upstream facility in Midwestern's Umusadege Field</t>
  </si>
  <si>
    <t>LTO approval was granted 5 Upstream facilities in Seplat's Amukpe, Oben, Jisike, Ohaji and Sapele</t>
  </si>
  <si>
    <t>LTO approval was granted 24 Upstream facilities in SPDC</t>
  </si>
  <si>
    <t>LTO approval was granted 2 Upstream facilities in SEEPCO (Okwuibome) and 1 facility in Agu Field</t>
  </si>
  <si>
    <t>Processing of 2H2022 MER result is on going</t>
  </si>
  <si>
    <t>REVENUE GENERATED</t>
  </si>
  <si>
    <t>The Total amount generated for the period under review is Three Million Five Hundred Thousand Naira Only (3,500,000.00). Being Payment for MER and TAR applications.</t>
  </si>
  <si>
    <t>Activity</t>
  </si>
  <si>
    <t>Naira (N)</t>
  </si>
  <si>
    <t>Dollar ($)</t>
  </si>
  <si>
    <t>TAR</t>
  </si>
  <si>
    <t>MER</t>
  </si>
  <si>
    <t>APDNL</t>
  </si>
  <si>
    <t>CONTINENTAL</t>
  </si>
  <si>
    <t>OFFCYCLE MER</t>
  </si>
  <si>
    <t>DUBRI</t>
  </si>
  <si>
    <t>MONI PULO</t>
  </si>
  <si>
    <t>TOTAL NUMBER OF RIGS</t>
  </si>
  <si>
    <t>TOTAL LICENSED RIGS</t>
  </si>
  <si>
    <t>ACTIVE RIGS</t>
  </si>
  <si>
    <t>STACKED RIGS</t>
  </si>
  <si>
    <t>RIGS ON STANDBY</t>
  </si>
  <si>
    <t>TOTAL NUMBER OF VESSELS/BARGES/WORKOVER H.</t>
  </si>
  <si>
    <t>TOTAL LICENSED RIGS (Provisional License Inclusive)</t>
  </si>
  <si>
    <t>ACTIVE VESSELS/BARGES/WORKOVER H.</t>
  </si>
  <si>
    <t>STACKED VESSELS/BARGES/WORKOVER H.</t>
  </si>
  <si>
    <t>VESSELS/BARGES/WORKOVER H. ON STANDBY</t>
  </si>
  <si>
    <t>Enyie-12</t>
  </si>
  <si>
    <t>Active (completion)</t>
  </si>
  <si>
    <t>Drilling Suspended</t>
  </si>
  <si>
    <t>Owopele North-3</t>
  </si>
  <si>
    <t>UTA-22 (Ex. UTA-1BD/L1OP04)</t>
  </si>
  <si>
    <t>Utapate-21 (ex. L3_OP04)</t>
  </si>
  <si>
    <t>Ibotio-3 (ex. IBOTIO-APP-01)</t>
  </si>
  <si>
    <t>Okwuibome-72</t>
  </si>
  <si>
    <t>Active Drilling)</t>
  </si>
  <si>
    <t>Ukpichi-3</t>
  </si>
  <si>
    <t>Active (Appraisal Drilling)</t>
  </si>
  <si>
    <t>Oben-46</t>
  </si>
  <si>
    <t>Gbetiokun-9</t>
  </si>
  <si>
    <t>Not Licensed</t>
  </si>
  <si>
    <t>OK-65/65D,                                                             OK-40H                                               MR-111</t>
  </si>
  <si>
    <t>Terminated                                Ongoing                                            Ongoing</t>
  </si>
  <si>
    <t>AB-07 - Valve Installation</t>
  </si>
  <si>
    <t>Okan-65/65D</t>
  </si>
  <si>
    <t>Okan-15/15D - Well kill and Zonal Isolation</t>
  </si>
  <si>
    <t>EXPLORATION ACTIVITIES</t>
  </si>
  <si>
    <t>GEOPHYSICS SECTION</t>
  </si>
  <si>
    <t>1.Applications for Geophysical Data Acquisition:</t>
  </si>
  <si>
    <t xml:space="preserve">Three (3) applications are under review. </t>
  </si>
  <si>
    <t>Quantum (Sq.Km)</t>
  </si>
  <si>
    <t>Contractor</t>
  </si>
  <si>
    <t>Cost ($)</t>
  </si>
  <si>
    <t>Remarks /Date</t>
  </si>
  <si>
    <t>2D</t>
  </si>
  <si>
    <t>3D</t>
  </si>
  <si>
    <t>4D</t>
  </si>
  <si>
    <t>Per sq.km</t>
  </si>
  <si>
    <t>Sterling Global Exploration &amp; Production</t>
  </si>
  <si>
    <t>OML 157</t>
  </si>
  <si>
    <t>VSP</t>
  </si>
  <si>
    <t>Under processing</t>
  </si>
  <si>
    <t>OPL 286</t>
  </si>
  <si>
    <t>IDSL</t>
  </si>
  <si>
    <t>OPLs 729, 736, 802, 804, 805 &amp; 807</t>
  </si>
  <si>
    <t>2.Ongoing Geophysical Data Acquisition</t>
  </si>
  <si>
    <t>A total of 303.13sqkm  of 3D seismic data was acquired by three (3) Exploration and Production company in the week under review</t>
  </si>
  <si>
    <t>Approved Quantum (sq.km)</t>
  </si>
  <si>
    <t>Quantum Acquired</t>
  </si>
  <si>
    <t xml:space="preserve">Cum </t>
  </si>
  <si>
    <t>Percentage completion</t>
  </si>
  <si>
    <t>Remarks</t>
  </si>
  <si>
    <t>Quantum Acq.</t>
  </si>
  <si>
    <t>2D Km</t>
  </si>
  <si>
    <t>3D sq.km</t>
  </si>
  <si>
    <t>4D sq.km</t>
  </si>
  <si>
    <t>(sq.km) To Date</t>
  </si>
  <si>
    <t>Sterling Oil</t>
  </si>
  <si>
    <t xml:space="preserve">Swamp </t>
  </si>
  <si>
    <t>OPL 2006</t>
  </si>
  <si>
    <t>99.29% completed.</t>
  </si>
  <si>
    <t>Recording ongoing</t>
  </si>
  <si>
    <t>Sahara</t>
  </si>
  <si>
    <t>OPL 228</t>
  </si>
  <si>
    <t>o.oo</t>
  </si>
  <si>
    <t xml:space="preserve">Mobilization ongoing </t>
  </si>
  <si>
    <t>OML118</t>
  </si>
  <si>
    <t xml:space="preserve">Recording ongoing </t>
  </si>
  <si>
    <r>
      <t xml:space="preserve"> 3.</t>
    </r>
    <r>
      <rPr>
        <b/>
        <u/>
        <sz val="18"/>
        <color rgb="FF000000"/>
        <rFont val="Century Gothic"/>
        <family val="2"/>
      </rPr>
      <t>Application for Data Processing/Reprocessing</t>
    </r>
  </si>
  <si>
    <t xml:space="preserve">One (1) application were received for data processing/reprocessing in the period </t>
  </si>
  <si>
    <t>Type of Data</t>
  </si>
  <si>
    <t>Quantum of Data (sq.km)</t>
  </si>
  <si>
    <t>Cost of Processing/</t>
  </si>
  <si>
    <t>Reprocessing per Sqkm</t>
  </si>
  <si>
    <t>BGP/CNPC</t>
  </si>
  <si>
    <t xml:space="preserve"> Company to provide additional information</t>
  </si>
  <si>
    <t xml:space="preserve"> 4.Data Processing/Reprocessing</t>
  </si>
  <si>
    <t>A total of Twelve (12) operating companies are currently processing/reprocessing their 3D seismic data.</t>
  </si>
  <si>
    <t>Block/field name</t>
  </si>
  <si>
    <t>Quantum-3D Approved</t>
  </si>
  <si>
    <t>Completion Status</t>
  </si>
  <si>
    <t xml:space="preserve">Chevron </t>
  </si>
  <si>
    <t>OML 95</t>
  </si>
  <si>
    <t>Meren/Mina</t>
  </si>
  <si>
    <t>IDSL/SEIMAX</t>
  </si>
  <si>
    <t xml:space="preserve">32.5% completed </t>
  </si>
  <si>
    <t>Malu/Parabe</t>
  </si>
  <si>
    <t>Bulwark/ION</t>
  </si>
  <si>
    <t xml:space="preserve">66% completed </t>
  </si>
  <si>
    <t>Chevron</t>
  </si>
  <si>
    <t>Verity Geosolution</t>
  </si>
  <si>
    <t>40.3% completed</t>
  </si>
  <si>
    <t>SEL</t>
  </si>
  <si>
    <t>OPL 2005</t>
  </si>
  <si>
    <t>BGP</t>
  </si>
  <si>
    <t xml:space="preserve">63% completed </t>
  </si>
  <si>
    <t xml:space="preserve">Kwale </t>
  </si>
  <si>
    <t>IDSL/WesternGeco</t>
  </si>
  <si>
    <t xml:space="preserve">84% completed </t>
  </si>
  <si>
    <t>OML 62</t>
  </si>
  <si>
    <t>Burutu/Forcados</t>
  </si>
  <si>
    <t>85% completed</t>
  </si>
  <si>
    <t>Energia Ltd</t>
  </si>
  <si>
    <t>OML 56</t>
  </si>
  <si>
    <t>Ebendo/Obodeti</t>
  </si>
  <si>
    <t>Verity Geosolutions</t>
  </si>
  <si>
    <t xml:space="preserve">22% completed </t>
  </si>
  <si>
    <t>IDSL (full processing)</t>
  </si>
  <si>
    <t xml:space="preserve">41% completed </t>
  </si>
  <si>
    <t>Total (fast track processing)</t>
  </si>
  <si>
    <t xml:space="preserve">92% completed </t>
  </si>
  <si>
    <t>OML 89</t>
  </si>
  <si>
    <t>Obokun</t>
  </si>
  <si>
    <t>CBGS/BGP</t>
  </si>
  <si>
    <t>39% completed</t>
  </si>
  <si>
    <t>OML 102</t>
  </si>
  <si>
    <t>Ofon</t>
  </si>
  <si>
    <t>In-house</t>
  </si>
  <si>
    <t>0% completed</t>
  </si>
  <si>
    <t>ESSO</t>
  </si>
  <si>
    <t>OML 138</t>
  </si>
  <si>
    <t>Bulwark-ion</t>
  </si>
  <si>
    <t>5.Revalidation of Permits</t>
  </si>
  <si>
    <t>One (1)  application was received from Sterling Intl Resources Ltd to revalidate their data processing permit in the period under review</t>
  </si>
  <si>
    <t>Sterling Intl</t>
  </si>
  <si>
    <t xml:space="preserve">OPL </t>
  </si>
  <si>
    <t>420sq.km(processing)</t>
  </si>
  <si>
    <t>6a.Applications for Geotechnical Survey</t>
  </si>
  <si>
    <t>One (1) Application under review was approved</t>
  </si>
  <si>
    <t>Amni International</t>
  </si>
  <si>
    <t>Brone</t>
  </si>
  <si>
    <t>6b.Geophysical/Geotechnical vessel application/inspection</t>
  </si>
  <si>
    <t>Two (2) applications for vessel licence and inspection were recieved in the period under review.</t>
  </si>
  <si>
    <t xml:space="preserve">Vessel </t>
  </si>
  <si>
    <t>Company worked for</t>
  </si>
  <si>
    <t>Expiring Date</t>
  </si>
  <si>
    <t>Brone Positioning &amp; Survey Ltd</t>
  </si>
  <si>
    <t>MV Scammer</t>
  </si>
  <si>
    <t>AMNI International</t>
  </si>
  <si>
    <t>Seaseis Geophysical Ltd</t>
  </si>
  <si>
    <t>MV Ramform Atlas</t>
  </si>
  <si>
    <t>Temporary vessel licence granted for 90 days</t>
  </si>
  <si>
    <t xml:space="preserve">GEOLOGY AND DATA MANAGEMENT SECTION </t>
  </si>
  <si>
    <t>7.Drilling Proposals Received</t>
  </si>
  <si>
    <t>During the week under review, four (4) proposals were being reviewed</t>
  </si>
  <si>
    <t>Expected Speculative Volumes (P2)</t>
  </si>
  <si>
    <t>Proposed TD</t>
  </si>
  <si>
    <t>SOL</t>
  </si>
  <si>
    <t>IGO-1X</t>
  </si>
  <si>
    <t xml:space="preserve">Exploration </t>
  </si>
  <si>
    <t>OPL-2012</t>
  </si>
  <si>
    <t>X-6830mE, Y-444048mN</t>
  </si>
  <si>
    <t xml:space="preserve">Under processing </t>
  </si>
  <si>
    <t>4242.34 TVD</t>
  </si>
  <si>
    <t>670B16N-1X</t>
  </si>
  <si>
    <t>OML-118</t>
  </si>
  <si>
    <t xml:space="preserve">Deep offshore </t>
  </si>
  <si>
    <t>Easting (X): 678721.390 m Northings(Y): 496813.67omN</t>
  </si>
  <si>
    <t>41 MMbbls and 28.9 Mln UR</t>
  </si>
  <si>
    <t>9,108ft</t>
  </si>
  <si>
    <t>Agu South Deep-A</t>
  </si>
  <si>
    <t>Exploration</t>
  </si>
  <si>
    <t>OML-146</t>
  </si>
  <si>
    <t>X= 487175m E, Y= 165630 m N</t>
  </si>
  <si>
    <t>70MMBbls of Oil</t>
  </si>
  <si>
    <t>4800 m MDKB / 3841.38 m TVDKB /3769.83 m TVDSS</t>
  </si>
  <si>
    <t>Oroma-A</t>
  </si>
  <si>
    <t>OPL-2005</t>
  </si>
  <si>
    <t>X=444032.97mE, Y=94437.04mN</t>
  </si>
  <si>
    <t>5030m MD/4594.82TVDKB/4579.82m TVDSS</t>
  </si>
  <si>
    <t>8.Ongoing Drilling Activities</t>
  </si>
  <si>
    <t>During the week under review, Three (3) exploratory wells drill were monitored.</t>
  </si>
  <si>
    <t>Well Name/Nature of operation</t>
  </si>
  <si>
    <t>Status/current depth mMD</t>
  </si>
  <si>
    <t>Planned TD</t>
  </si>
  <si>
    <t>Owopele North-C</t>
  </si>
  <si>
    <t>OML-65</t>
  </si>
  <si>
    <t>25.11.2021</t>
  </si>
  <si>
    <t xml:space="preserve">Onshore </t>
  </si>
  <si>
    <t>11,836.87 Ft TVD</t>
  </si>
  <si>
    <t>Sibir-A</t>
  </si>
  <si>
    <t>OML-40</t>
  </si>
  <si>
    <t xml:space="preserve">Depth wise Majestic </t>
  </si>
  <si>
    <t xml:space="preserve">9.Applications for Plugback, Side-track and Abandonment </t>
  </si>
  <si>
    <t xml:space="preserve">One (1) application during week under review. </t>
  </si>
  <si>
    <t>Date Approved</t>
  </si>
  <si>
    <t>Status/Date</t>
  </si>
  <si>
    <t>SIBIRI</t>
  </si>
  <si>
    <t>E:287 900 m, N:220 100m</t>
  </si>
  <si>
    <t>Drilled to TD</t>
  </si>
  <si>
    <t>PETROPHYSICS SECTION</t>
  </si>
  <si>
    <t xml:space="preserve">10.LOG EVALUATION </t>
  </si>
  <si>
    <r>
      <t xml:space="preserve">No application for well logging received nor </t>
    </r>
    <r>
      <rPr>
        <sz val="18"/>
        <color rgb="FF000000"/>
        <rFont val="Century Gothic"/>
        <family val="2"/>
      </rPr>
      <t xml:space="preserve">evaluated during the week under review. </t>
    </r>
  </si>
  <si>
    <t>Hydrocarbon Intervals</t>
  </si>
  <si>
    <t>Net Hydrocarbon Sand (Ft) MD</t>
  </si>
  <si>
    <t>11.CORE ANALYSIS</t>
  </si>
  <si>
    <t>One (1) application was received during the week under review.</t>
  </si>
  <si>
    <t>S/No</t>
  </si>
  <si>
    <t>Reservoir Interval of core acquisition (ft MD)</t>
  </si>
  <si>
    <t xml:space="preserve">Core length (ft) </t>
  </si>
  <si>
    <t>Type of core</t>
  </si>
  <si>
    <t xml:space="preserve">Remark </t>
  </si>
  <si>
    <t>Sibiri-1</t>
  </si>
  <si>
    <t>Expl.</t>
  </si>
  <si>
    <t>Unknown</t>
  </si>
  <si>
    <t>Not provided</t>
  </si>
  <si>
    <t>Sidewall</t>
  </si>
  <si>
    <t>Sidewall Core</t>
  </si>
  <si>
    <t>12. ONGOING CORE ANALYSIS</t>
  </si>
  <si>
    <t>Two (2) Core analysis  during the week under review.</t>
  </si>
  <si>
    <t xml:space="preserve">Proposed Duration of Analysis </t>
  </si>
  <si>
    <t xml:space="preserve">Type of Analysis </t>
  </si>
  <si>
    <t>Expected Results of analysis</t>
  </si>
  <si>
    <t>1.          </t>
  </si>
  <si>
    <t>KolmaniRiver-4</t>
  </si>
  <si>
    <t>OPL 809</t>
  </si>
  <si>
    <t>Three Months</t>
  </si>
  <si>
    <t>RCAL</t>
  </si>
  <si>
    <t>Porosity, Permeability, Spectra-core-gamma,UV photograph, Core plugs, CT-scan, and lithology description.</t>
  </si>
  <si>
    <t>Opuama-10</t>
  </si>
  <si>
    <t>Dev.</t>
  </si>
  <si>
    <t>5months</t>
  </si>
  <si>
    <t>RCAL/SCAL</t>
  </si>
  <si>
    <t>Phi, fluid saturation, Permeability, Spectra-core-gamma,UV photograph, Core plugs, CT-scan, and lithology description. K, Kr, capillary pressure, wettability,</t>
  </si>
  <si>
    <t>12.Revenue Generated in the Reporting period</t>
  </si>
  <si>
    <t>Naira</t>
  </si>
  <si>
    <t xml:space="preserve">              </t>
  </si>
  <si>
    <t>EXPLORATION BRANCH WEEKLY REPORT FOR 20th May 2022</t>
  </si>
  <si>
    <r>
      <t>A.</t>
    </r>
    <r>
      <rPr>
        <b/>
        <sz val="7"/>
        <color rgb="FF000000"/>
        <rFont val="Century Gothic"/>
        <family val="2"/>
      </rPr>
      <t xml:space="preserve">           </t>
    </r>
    <r>
      <rPr>
        <b/>
        <u/>
        <sz val="11"/>
        <color rgb="FF000000"/>
        <rFont val="Century Gothic"/>
        <family val="2"/>
      </rPr>
      <t>GEOPHYSICS SECTION</t>
    </r>
  </si>
  <si>
    <r>
      <t xml:space="preserve">    </t>
    </r>
    <r>
      <rPr>
        <b/>
        <sz val="11"/>
        <color rgb="FF000000"/>
        <rFont val="Century Gothic"/>
        <family val="2"/>
      </rPr>
      <t>I.</t>
    </r>
    <r>
      <rPr>
        <b/>
        <sz val="7"/>
        <color rgb="FF000000"/>
        <rFont val="Century Gothic"/>
        <family val="2"/>
      </rPr>
      <t xml:space="preserve">         </t>
    </r>
    <r>
      <rPr>
        <b/>
        <u/>
        <sz val="11"/>
        <color rgb="FF000000"/>
        <rFont val="Century Gothic"/>
        <family val="2"/>
      </rPr>
      <t>Applications for Geophysical Data Acquisition</t>
    </r>
  </si>
  <si>
    <r>
      <t xml:space="preserve">Two (2) other application recieved previously from Frontier Exploration Services are still under review. Details in </t>
    </r>
    <r>
      <rPr>
        <sz val="11"/>
        <color rgb="FF000000"/>
        <rFont val="Century Gothic"/>
        <family val="2"/>
      </rPr>
      <t>Table 1:</t>
    </r>
  </si>
  <si>
    <t xml:space="preserve">Others </t>
  </si>
  <si>
    <r>
      <t xml:space="preserve">   </t>
    </r>
    <r>
      <rPr>
        <b/>
        <sz val="11"/>
        <color rgb="FF000000"/>
        <rFont val="Century Gothic"/>
        <family val="2"/>
      </rPr>
      <t>II.</t>
    </r>
    <r>
      <rPr>
        <b/>
        <sz val="7"/>
        <color rgb="FF000000"/>
        <rFont val="Century Gothic"/>
        <family val="2"/>
      </rPr>
      <t xml:space="preserve">         </t>
    </r>
    <r>
      <rPr>
        <b/>
        <u/>
        <sz val="11"/>
        <color rgb="FF000000"/>
        <rFont val="Century Gothic"/>
        <family val="2"/>
      </rPr>
      <t>Ongoing Geophysical Data Acquisition</t>
    </r>
  </si>
  <si>
    <r>
      <t>A total of 6.683</t>
    </r>
    <r>
      <rPr>
        <b/>
        <sz val="11"/>
        <color rgb="FF000000"/>
        <rFont val="Century Gothic"/>
        <family val="2"/>
      </rPr>
      <t xml:space="preserve"> sq. km</t>
    </r>
    <r>
      <rPr>
        <sz val="11"/>
        <color rgb="FF000000"/>
        <rFont val="Century Gothic"/>
        <family val="2"/>
      </rPr>
      <t xml:space="preserve"> of 3D seismic data was acquired by three (3) Exploration and Production company in the week under review. Details in the table below Table 2: </t>
    </r>
  </si>
  <si>
    <t>50,000 line km</t>
  </si>
  <si>
    <t>15,096, 16 line km</t>
  </si>
  <si>
    <r>
      <t xml:space="preserve"> </t>
    </r>
    <r>
      <rPr>
        <b/>
        <sz val="11"/>
        <color rgb="FF000000"/>
        <rFont val="Century Gothic"/>
        <family val="2"/>
      </rPr>
      <t>III.</t>
    </r>
    <r>
      <rPr>
        <b/>
        <sz val="7"/>
        <color rgb="FF000000"/>
        <rFont val="Century Gothic"/>
        <family val="2"/>
      </rPr>
      <t xml:space="preserve">         </t>
    </r>
    <r>
      <rPr>
        <b/>
        <u/>
        <sz val="11"/>
        <color rgb="FF000000"/>
        <rFont val="Century Gothic"/>
        <family val="2"/>
      </rPr>
      <t>Application for Data Processing/Reprocessing</t>
    </r>
  </si>
  <si>
    <t>One (1) applications received previously from SEEPCO is still under review</t>
  </si>
  <si>
    <r>
      <t xml:space="preserve"> </t>
    </r>
    <r>
      <rPr>
        <b/>
        <sz val="11"/>
        <color rgb="FF000000"/>
        <rFont val="Century Gothic"/>
        <family val="2"/>
      </rPr>
      <t>IV.</t>
    </r>
    <r>
      <rPr>
        <b/>
        <sz val="7"/>
        <color rgb="FF000000"/>
        <rFont val="Century Gothic"/>
        <family val="2"/>
      </rPr>
      <t xml:space="preserve">         </t>
    </r>
    <r>
      <rPr>
        <b/>
        <u/>
        <sz val="11"/>
        <color rgb="FF000000"/>
        <rFont val="Century Gothic"/>
        <family val="2"/>
      </rPr>
      <t>Data Processing/Reprocessing</t>
    </r>
  </si>
  <si>
    <r>
      <t>A total of six</t>
    </r>
    <r>
      <rPr>
        <sz val="11"/>
        <color theme="1"/>
        <rFont val="Century Gothic"/>
        <family val="2"/>
      </rPr>
      <t xml:space="preserve"> (6) </t>
    </r>
    <r>
      <rPr>
        <sz val="11"/>
        <color rgb="FF000000"/>
        <rFont val="Century Gothic"/>
        <family val="2"/>
      </rPr>
      <t>operating companies are currently processing/reprocessing their 3D seismic data. The status of various companies’ processing projects during the period under review is listed in table below. Table 4</t>
    </r>
  </si>
  <si>
    <t xml:space="preserve">75% completed </t>
  </si>
  <si>
    <t>81completed</t>
  </si>
  <si>
    <t>OML 90/91</t>
  </si>
  <si>
    <t>Sonam Ajapa, Meji, Okan</t>
  </si>
  <si>
    <t>45% completed</t>
  </si>
  <si>
    <t xml:space="preserve">93% completed </t>
  </si>
  <si>
    <t xml:space="preserve">65% completed </t>
  </si>
  <si>
    <t xml:space="preserve">99% completed </t>
  </si>
  <si>
    <t>90% completed</t>
  </si>
  <si>
    <t>Olomu, Opolo</t>
  </si>
  <si>
    <t>IDSL/WG</t>
  </si>
  <si>
    <t>25.5% completed</t>
  </si>
  <si>
    <r>
      <t xml:space="preserve">  </t>
    </r>
    <r>
      <rPr>
        <b/>
        <sz val="11"/>
        <color rgb="FF000000"/>
        <rFont val="Century Gothic"/>
        <family val="2"/>
      </rPr>
      <t>V.</t>
    </r>
    <r>
      <rPr>
        <b/>
        <sz val="7"/>
        <color rgb="FF000000"/>
        <rFont val="Century Gothic"/>
        <family val="2"/>
      </rPr>
      <t xml:space="preserve">         </t>
    </r>
    <r>
      <rPr>
        <b/>
        <u/>
        <sz val="11"/>
        <color rgb="FF000000"/>
        <rFont val="Century Gothic"/>
        <family val="2"/>
      </rPr>
      <t>Applications for Geotechnical Survey</t>
    </r>
  </si>
  <si>
    <r>
      <t>No application was recieved for geotechnical survey in the period under review</t>
    </r>
    <r>
      <rPr>
        <sz val="11"/>
        <color rgb="FF000000"/>
        <rFont val="Century Gothic"/>
        <family val="2"/>
      </rPr>
      <t>. Details in the table below Table 5:</t>
    </r>
  </si>
  <si>
    <t xml:space="preserve">Nigdel United </t>
  </si>
  <si>
    <t>OPL 233</t>
  </si>
  <si>
    <t>Bough</t>
  </si>
  <si>
    <r>
      <t xml:space="preserve"> </t>
    </r>
    <r>
      <rPr>
        <b/>
        <sz val="11"/>
        <color theme="1"/>
        <rFont val="Century Gothic"/>
        <family val="2"/>
      </rPr>
      <t>VI.</t>
    </r>
    <r>
      <rPr>
        <b/>
        <sz val="7"/>
        <color theme="1"/>
        <rFont val="Century Gothic"/>
        <family val="2"/>
      </rPr>
      <t xml:space="preserve">         </t>
    </r>
    <r>
      <rPr>
        <b/>
        <u/>
        <sz val="11"/>
        <color theme="1"/>
        <rFont val="Century Gothic"/>
        <family val="2"/>
      </rPr>
      <t>Applications for Geotechnical data analysis</t>
    </r>
  </si>
  <si>
    <t>One application recieved previously for geotechnical survey from Nigdel United, is still under review. Details in the table below Table 5:</t>
  </si>
  <si>
    <t>Table 6:</t>
  </si>
  <si>
    <t>Type of survey</t>
  </si>
  <si>
    <t xml:space="preserve">Remarks </t>
  </si>
  <si>
    <r>
      <t>VII.</t>
    </r>
    <r>
      <rPr>
        <b/>
        <sz val="7"/>
        <color rgb="FF000000"/>
        <rFont val="Century Gothic"/>
        <family val="2"/>
      </rPr>
      <t xml:space="preserve">         </t>
    </r>
    <r>
      <rPr>
        <b/>
        <u/>
        <sz val="11"/>
        <color rgb="FF000000"/>
        <rFont val="Century Gothic"/>
        <family val="2"/>
      </rPr>
      <t>Export of Geophysical/Geotechnical Data</t>
    </r>
  </si>
  <si>
    <r>
      <t xml:space="preserve">No new application was received for export of geophysical/geotechnical data for specialised processing in the week under review. </t>
    </r>
    <r>
      <rPr>
        <sz val="11"/>
        <color rgb="FF000000"/>
        <rFont val="Century Gothic"/>
        <family val="2"/>
      </rPr>
      <t>Table 7:</t>
    </r>
  </si>
  <si>
    <r>
      <t>VIII.</t>
    </r>
    <r>
      <rPr>
        <b/>
        <sz val="7"/>
        <color rgb="FF000000"/>
        <rFont val="Century Gothic"/>
        <family val="2"/>
      </rPr>
      <t xml:space="preserve">         </t>
    </r>
    <r>
      <rPr>
        <b/>
        <u/>
        <sz val="11"/>
        <color rgb="FF000000"/>
        <rFont val="Century Gothic"/>
        <family val="2"/>
      </rPr>
      <t>Revalidation of Permits</t>
    </r>
  </si>
  <si>
    <r>
      <t xml:space="preserve">No application was received for revilidation period under review. </t>
    </r>
    <r>
      <rPr>
        <sz val="11"/>
        <color rgb="FF000000"/>
        <rFont val="Century Gothic"/>
        <family val="2"/>
      </rPr>
      <t xml:space="preserve"> Details in Table 8 below: </t>
    </r>
  </si>
  <si>
    <r>
      <t xml:space="preserve"> </t>
    </r>
    <r>
      <rPr>
        <b/>
        <sz val="11"/>
        <color theme="1"/>
        <rFont val="Century Gothic"/>
        <family val="2"/>
      </rPr>
      <t>IX.</t>
    </r>
    <r>
      <rPr>
        <b/>
        <sz val="7"/>
        <color theme="1"/>
        <rFont val="Century Gothic"/>
        <family val="2"/>
      </rPr>
      <t xml:space="preserve">         </t>
    </r>
    <r>
      <rPr>
        <b/>
        <u/>
        <sz val="11"/>
        <color theme="1"/>
        <rFont val="Century Gothic"/>
        <family val="2"/>
      </rPr>
      <t>Geophysical/Geotechnical vessel application/inspection</t>
    </r>
  </si>
  <si>
    <t>No applications for vessel licence and inspection was recieved in the period under review . Details in the Table below:</t>
  </si>
  <si>
    <r>
      <t>Table 9</t>
    </r>
    <r>
      <rPr>
        <b/>
        <sz val="11"/>
        <color theme="1"/>
        <rFont val="Century Gothic"/>
        <family val="2"/>
      </rPr>
      <t>:</t>
    </r>
  </si>
  <si>
    <r>
      <t xml:space="preserve">  </t>
    </r>
    <r>
      <rPr>
        <b/>
        <sz val="11"/>
        <color rgb="FF000000"/>
        <rFont val="Century Gothic"/>
        <family val="2"/>
      </rPr>
      <t>X.</t>
    </r>
    <r>
      <rPr>
        <b/>
        <sz val="7"/>
        <color rgb="FF000000"/>
        <rFont val="Century Gothic"/>
        <family val="2"/>
      </rPr>
      <t xml:space="preserve">         </t>
    </r>
    <r>
      <rPr>
        <b/>
        <u/>
        <sz val="11"/>
        <color rgb="FF000000"/>
        <rFont val="Century Gothic"/>
        <family val="2"/>
      </rPr>
      <t>Request for Research Materials</t>
    </r>
  </si>
  <si>
    <t>The table below shows the details of request by various student and their status</t>
  </si>
  <si>
    <t>Table 10:</t>
  </si>
  <si>
    <t>Student Name</t>
  </si>
  <si>
    <t>Dept/Class of Degree</t>
  </si>
  <si>
    <t>School</t>
  </si>
  <si>
    <t>Topic</t>
  </si>
  <si>
    <t>Data Required</t>
  </si>
  <si>
    <t>Company / Remark</t>
  </si>
  <si>
    <t>IIya Anda</t>
  </si>
  <si>
    <t>PhD</t>
  </si>
  <si>
    <t>Huddersfield</t>
  </si>
  <si>
    <t>“Control Valve/Pipeline Modelling for Digital Twin Application”</t>
  </si>
  <si>
    <t>Pipeline temperature, pressure, and volumetric flow rate</t>
  </si>
  <si>
    <r>
      <t>B.</t>
    </r>
    <r>
      <rPr>
        <b/>
        <sz val="7"/>
        <color rgb="FF000000"/>
        <rFont val="Century Gothic"/>
        <family val="2"/>
      </rPr>
      <t xml:space="preserve"> </t>
    </r>
    <r>
      <rPr>
        <b/>
        <u/>
        <sz val="11"/>
        <color rgb="FF000000"/>
        <rFont val="Century Gothic"/>
        <family val="2"/>
      </rPr>
      <t xml:space="preserve">GEOLOGY AND DATA MANAGEMENT SECTION </t>
    </r>
  </si>
  <si>
    <t>I. Drilling Proposals Received</t>
  </si>
  <si>
    <t xml:space="preserve">During the week under review, two (2) application remain under processing: details given below. </t>
  </si>
  <si>
    <t xml:space="preserve"> Table 1:</t>
  </si>
  <si>
    <t>NIGDEL</t>
  </si>
  <si>
    <t>Olobia-2</t>
  </si>
  <si>
    <t>Exploration/Appraisal</t>
  </si>
  <si>
    <t>OPL-233</t>
  </si>
  <si>
    <t xml:space="preserve">X=367723.7m </t>
  </si>
  <si>
    <t>3.8 + 4.1 MMstb</t>
  </si>
  <si>
    <t>11,841ft MD</t>
  </si>
  <si>
    <t>Y=48568.5m</t>
  </si>
  <si>
    <t>Ikwegbu-B</t>
  </si>
  <si>
    <t xml:space="preserve">Appraisal </t>
  </si>
  <si>
    <t>II. Ongoing Drilling Activities</t>
  </si>
  <si>
    <t>Owu-2 well in OML-53 is currently drilling. Details are given in the Table below.
Table 2:</t>
  </si>
  <si>
    <t>Table 2:</t>
  </si>
  <si>
    <t>OWU-2</t>
  </si>
  <si>
    <t>OML-53</t>
  </si>
  <si>
    <t>Hilong 7</t>
  </si>
  <si>
    <t>2053 ft</t>
  </si>
  <si>
    <t>9,000/9,000(fttvd/ftah)</t>
  </si>
  <si>
    <t>SATURN-1X</t>
  </si>
  <si>
    <t xml:space="preserve">III. Applications for Plugback, Side-track and Abandonment </t>
  </si>
  <si>
    <t xml:space="preserve">No application during week under review. </t>
  </si>
  <si>
    <t>Table 3:</t>
  </si>
  <si>
    <t>IV. Well Permit Revalidation</t>
  </si>
  <si>
    <t>Table 4:</t>
  </si>
  <si>
    <t>Class 0f Well</t>
  </si>
  <si>
    <t>Remark</t>
  </si>
  <si>
    <t>V. Well Reclassification</t>
  </si>
  <si>
    <t>VI. Well /Field Name Registration</t>
  </si>
  <si>
    <t>Table 5:</t>
  </si>
  <si>
    <t>COMPANY</t>
  </si>
  <si>
    <t>BLOCK/FIELD</t>
  </si>
  <si>
    <t xml:space="preserve">PROPOSED NAME </t>
  </si>
  <si>
    <t xml:space="preserve">MEANING </t>
  </si>
  <si>
    <t>STATUS</t>
  </si>
  <si>
    <t>VII. Leads and Prospects with Maturation Plans</t>
  </si>
  <si>
    <t xml:space="preserve">No leads and prospects meeting were held during the week under review. However, correspondences have been exchanged with companies. </t>
  </si>
  <si>
    <t>Discovery</t>
  </si>
  <si>
    <t>Leads</t>
  </si>
  <si>
    <t>Prospects</t>
  </si>
  <si>
    <t xml:space="preserve">Speculative Resource Volume </t>
  </si>
  <si>
    <t>(MMP50)</t>
  </si>
  <si>
    <t>BSCF</t>
  </si>
  <si>
    <t>DATA MANAGEMENT</t>
  </si>
  <si>
    <t>I. Data Leasing Request</t>
  </si>
  <si>
    <t>Table 7:</t>
  </si>
  <si>
    <t>Basin</t>
  </si>
  <si>
    <t>Data Types</t>
  </si>
  <si>
    <t>II. NDR Population</t>
  </si>
  <si>
    <t>Table 8:</t>
  </si>
  <si>
    <t>DATA TYPE/DESCRIPTION</t>
  </si>
  <si>
    <t>DATA FORMAT</t>
  </si>
  <si>
    <t>TYPE OF MEDIA</t>
  </si>
  <si>
    <t>QTY OF MEDIA</t>
  </si>
  <si>
    <r>
      <t>C.</t>
    </r>
    <r>
      <rPr>
        <b/>
        <sz val="7"/>
        <color rgb="FF000000"/>
        <rFont val="Century Gothic"/>
        <family val="2"/>
      </rPr>
      <t xml:space="preserve">     </t>
    </r>
    <r>
      <rPr>
        <b/>
        <sz val="14"/>
        <color rgb="FF000000"/>
        <rFont val="Century Gothic"/>
        <family val="2"/>
      </rPr>
      <t>PETROPHYSICS SECTION</t>
    </r>
  </si>
  <si>
    <r>
      <t>1.</t>
    </r>
    <r>
      <rPr>
        <b/>
        <sz val="7"/>
        <color rgb="FF000000"/>
        <rFont val="Century Gothic"/>
        <family val="2"/>
      </rPr>
      <t xml:space="preserve">      </t>
    </r>
    <r>
      <rPr>
        <b/>
        <sz val="11"/>
        <color rgb="FF000000"/>
        <rFont val="Century Gothic"/>
        <family val="2"/>
      </rPr>
      <t xml:space="preserve">LOG EVALUATION </t>
    </r>
  </si>
  <si>
    <r>
      <t xml:space="preserve">           </t>
    </r>
    <r>
      <rPr>
        <b/>
        <sz val="11"/>
        <color rgb="FF000000"/>
        <rFont val="Century Gothic"/>
        <family val="2"/>
      </rPr>
      <t>i.</t>
    </r>
    <r>
      <rPr>
        <b/>
        <sz val="7"/>
        <color rgb="FF000000"/>
        <rFont val="Century Gothic"/>
        <family val="2"/>
      </rPr>
      <t xml:space="preserve">          </t>
    </r>
    <r>
      <rPr>
        <b/>
        <sz val="11"/>
        <color rgb="FF000000"/>
        <rFont val="Century Gothic"/>
        <family val="2"/>
      </rPr>
      <t>Log Application Evaluation</t>
    </r>
  </si>
  <si>
    <r>
      <t xml:space="preserve">No application for well logging received </t>
    </r>
    <r>
      <rPr>
        <sz val="11"/>
        <color theme="1"/>
        <rFont val="Century Gothic"/>
        <family val="2"/>
      </rPr>
      <t xml:space="preserve">nor </t>
    </r>
    <r>
      <rPr>
        <sz val="11"/>
        <color rgb="FF000000"/>
        <rFont val="Century Gothic"/>
        <family val="2"/>
      </rPr>
      <t xml:space="preserve">evaluated during the week under review. </t>
    </r>
  </si>
  <si>
    <t>Table 1:</t>
  </si>
  <si>
    <r>
      <t xml:space="preserve">         </t>
    </r>
    <r>
      <rPr>
        <b/>
        <sz val="11"/>
        <color rgb="FF000000"/>
        <rFont val="Century Gothic"/>
        <family val="2"/>
      </rPr>
      <t>ii.</t>
    </r>
    <r>
      <rPr>
        <b/>
        <sz val="7"/>
        <color rgb="FF000000"/>
        <rFont val="Century Gothic"/>
        <family val="2"/>
      </rPr>
      <t xml:space="preserve">          </t>
    </r>
    <r>
      <rPr>
        <b/>
        <sz val="11"/>
        <color rgb="FF000000"/>
        <rFont val="Century Gothic"/>
        <family val="2"/>
      </rPr>
      <t xml:space="preserve">Log Report Evaluation </t>
    </r>
  </si>
  <si>
    <r>
      <t>·</t>
    </r>
    <r>
      <rPr>
        <sz val="7"/>
        <color rgb="FF000000"/>
        <rFont val="Century Gothic"/>
        <family val="2"/>
      </rPr>
      <t xml:space="preserve">       </t>
    </r>
    <r>
      <rPr>
        <sz val="11"/>
        <color rgb="FF000000"/>
        <rFont val="Century Gothic"/>
        <family val="2"/>
      </rPr>
      <t xml:space="preserve">No end of well logs </t>
    </r>
    <r>
      <rPr>
        <sz val="11"/>
        <color theme="1"/>
        <rFont val="Century Gothic"/>
        <family val="2"/>
      </rPr>
      <t>evaluated</t>
    </r>
    <r>
      <rPr>
        <sz val="11"/>
        <color rgb="FFFF0000"/>
        <rFont val="Century Gothic"/>
        <family val="2"/>
      </rPr>
      <t xml:space="preserve"> </t>
    </r>
    <r>
      <rPr>
        <sz val="11"/>
        <color rgb="FF000000"/>
        <rFont val="Century Gothic"/>
        <family val="2"/>
      </rPr>
      <t xml:space="preserve">during the week under review. </t>
    </r>
  </si>
  <si>
    <t xml:space="preserve">Spud date </t>
  </si>
  <si>
    <t>Interval (mMD)</t>
  </si>
  <si>
    <t>Petrophysics parameters</t>
  </si>
  <si>
    <t>NHS</t>
  </si>
  <si>
    <t>NOS</t>
  </si>
  <si>
    <t>NGS</t>
  </si>
  <si>
    <r>
      <t xml:space="preserve">       </t>
    </r>
    <r>
      <rPr>
        <b/>
        <sz val="11"/>
        <color rgb="FF000000"/>
        <rFont val="Century Gothic"/>
        <family val="2"/>
      </rPr>
      <t>iii.</t>
    </r>
    <r>
      <rPr>
        <b/>
        <sz val="7"/>
        <color rgb="FF000000"/>
        <rFont val="Century Gothic"/>
        <family val="2"/>
      </rPr>
      <t xml:space="preserve">          </t>
    </r>
    <r>
      <rPr>
        <b/>
        <sz val="11"/>
        <color rgb="FF000000"/>
        <rFont val="Century Gothic"/>
        <family val="2"/>
      </rPr>
      <t xml:space="preserve">Ongoing Logging Activities </t>
    </r>
  </si>
  <si>
    <t xml:space="preserve">No logging activity received during the week under review. </t>
  </si>
  <si>
    <t>Water depth (m)</t>
  </si>
  <si>
    <t>Target Reservoirs</t>
  </si>
  <si>
    <r>
      <t xml:space="preserve">   </t>
    </r>
    <r>
      <rPr>
        <sz val="10"/>
        <color theme="1"/>
        <rFont val="Century Gothic"/>
        <family val="2"/>
      </rPr>
      <t>1.</t>
    </r>
    <r>
      <rPr>
        <sz val="7"/>
        <color theme="1"/>
        <rFont val="Century Gothic"/>
        <family val="2"/>
      </rPr>
      <t xml:space="preserve">          </t>
    </r>
    <r>
      <rPr>
        <sz val="10"/>
        <color theme="1"/>
        <rFont val="Century Gothic"/>
        <family val="2"/>
      </rPr>
      <t> </t>
    </r>
  </si>
  <si>
    <t>Owu-2</t>
  </si>
  <si>
    <r>
      <t>2.</t>
    </r>
    <r>
      <rPr>
        <b/>
        <sz val="7"/>
        <color rgb="FF000000"/>
        <rFont val="Century Gothic"/>
        <family val="2"/>
      </rPr>
      <t xml:space="preserve">     </t>
    </r>
    <r>
      <rPr>
        <b/>
        <sz val="11"/>
        <color rgb="FF000000"/>
        <rFont val="Century Gothic"/>
        <family val="2"/>
      </rPr>
      <t>CORE ANALYSIS</t>
    </r>
  </si>
  <si>
    <r>
      <t xml:space="preserve"> </t>
    </r>
    <r>
      <rPr>
        <sz val="12"/>
        <color rgb="FF000000"/>
        <rFont val="Century Gothic"/>
        <family val="2"/>
      </rPr>
      <t>i.</t>
    </r>
    <r>
      <rPr>
        <sz val="7"/>
        <color rgb="FF000000"/>
        <rFont val="Century Gothic"/>
        <family val="2"/>
      </rPr>
      <t xml:space="preserve">      </t>
    </r>
    <r>
      <rPr>
        <b/>
        <sz val="12"/>
        <color rgb="FF000000"/>
        <rFont val="Century Gothic"/>
        <family val="2"/>
      </rPr>
      <t>Application to acquire Core sample</t>
    </r>
    <r>
      <rPr>
        <sz val="12"/>
        <color rgb="FF000000"/>
        <rFont val="Century Gothic"/>
        <family val="2"/>
      </rPr>
      <t xml:space="preserve"> </t>
    </r>
  </si>
  <si>
    <r>
      <t xml:space="preserve">   </t>
    </r>
    <r>
      <rPr>
        <b/>
        <sz val="11"/>
        <color rgb="FF000000"/>
        <rFont val="Century Gothic"/>
        <family val="2"/>
      </rPr>
      <t>ii.</t>
    </r>
    <r>
      <rPr>
        <b/>
        <sz val="7"/>
        <color rgb="FF000000"/>
        <rFont val="Century Gothic"/>
        <family val="2"/>
      </rPr>
      <t xml:space="preserve">      </t>
    </r>
    <r>
      <rPr>
        <b/>
        <sz val="11"/>
        <color rgb="FF000000"/>
        <rFont val="Century Gothic"/>
        <family val="2"/>
      </rPr>
      <t xml:space="preserve">Ongoing Coring Activities </t>
    </r>
  </si>
  <si>
    <t xml:space="preserve">One (1) record of core acquisition ongoing during the week under review.  </t>
  </si>
  <si>
    <t>Acquisition commencement Date</t>
  </si>
  <si>
    <t>Core Interval (ft)</t>
  </si>
  <si>
    <r>
      <t xml:space="preserve">  </t>
    </r>
    <r>
      <rPr>
        <b/>
        <sz val="12"/>
        <color rgb="FF000000"/>
        <rFont val="Century Gothic"/>
        <family val="2"/>
      </rPr>
      <t>iii.</t>
    </r>
    <r>
      <rPr>
        <b/>
        <sz val="7"/>
        <color rgb="FF000000"/>
        <rFont val="Century Gothic"/>
        <family val="2"/>
      </rPr>
      <t xml:space="preserve">          </t>
    </r>
    <r>
      <rPr>
        <b/>
        <sz val="12"/>
        <color rgb="FF000000"/>
        <rFont val="Century Gothic"/>
        <family val="2"/>
      </rPr>
      <t xml:space="preserve">Application for Core Analysis </t>
    </r>
  </si>
  <si>
    <t>Measured parameters</t>
  </si>
  <si>
    <r>
      <t xml:space="preserve">        </t>
    </r>
    <r>
      <rPr>
        <b/>
        <sz val="12"/>
        <color rgb="FF000000"/>
        <rFont val="Century Gothic"/>
        <family val="2"/>
      </rPr>
      <t>iv.</t>
    </r>
    <r>
      <rPr>
        <b/>
        <sz val="7"/>
        <color rgb="FF000000"/>
        <rFont val="Century Gothic"/>
        <family val="2"/>
      </rPr>
      <t xml:space="preserve">         </t>
    </r>
    <r>
      <rPr>
        <b/>
        <sz val="12"/>
        <color rgb="FF000000"/>
        <rFont val="Century Gothic"/>
        <family val="2"/>
      </rPr>
      <t xml:space="preserve">Application for Core Export </t>
    </r>
  </si>
  <si>
    <t>One (1) was received and approved</t>
  </si>
  <si>
    <t>S/NoB242:L243</t>
  </si>
  <si>
    <t>Planned Duration of Analysis</t>
  </si>
  <si>
    <t>Type of Analysis</t>
  </si>
  <si>
    <t>Name of Proposed Laboratory</t>
  </si>
  <si>
    <t>Location of Proposed Laboratory</t>
  </si>
  <si>
    <t>UTA-21</t>
  </si>
  <si>
    <t>SCAL</t>
  </si>
  <si>
    <t>Houston Texas USA</t>
  </si>
  <si>
    <t>Texas USA</t>
  </si>
  <si>
    <r>
      <t>v.</t>
    </r>
    <r>
      <rPr>
        <b/>
        <sz val="7"/>
        <color rgb="FF000000"/>
        <rFont val="Century Gothic"/>
        <family val="2"/>
      </rPr>
      <t xml:space="preserve">     </t>
    </r>
    <r>
      <rPr>
        <b/>
        <sz val="12"/>
        <color rgb="FF000000"/>
        <rFont val="Century Gothic"/>
        <family val="2"/>
      </rPr>
      <t>Ongoing Core Analysis</t>
    </r>
  </si>
  <si>
    <r>
      <t>·</t>
    </r>
    <r>
      <rPr>
        <sz val="7"/>
        <color rgb="FF000000"/>
        <rFont val="Century Gothic"/>
        <family val="2"/>
      </rPr>
      <t xml:space="preserve">     </t>
    </r>
    <r>
      <rPr>
        <sz val="12"/>
        <color rgb="FF000000"/>
        <rFont val="Century Gothic"/>
        <family val="2"/>
      </rPr>
      <t>Two (2) Core analyses are still ongoing during the week under review. Details are shown in the table below.</t>
    </r>
  </si>
  <si>
    <r>
      <t>1.</t>
    </r>
    <r>
      <rPr>
        <sz val="7"/>
        <color theme="1"/>
        <rFont val="Century Gothic"/>
        <family val="2"/>
      </rPr>
      <t xml:space="preserve">         </t>
    </r>
    <r>
      <rPr>
        <sz val="9"/>
        <color theme="1"/>
        <rFont val="Century Gothic"/>
        <family val="2"/>
      </rPr>
      <t> </t>
    </r>
  </si>
  <si>
    <t>Appraisal</t>
  </si>
  <si>
    <t>RCL</t>
  </si>
  <si>
    <t>Porosity, Permeability, Spectra-core-gamma, UV photograph, Core plugs, CT-scan, and lithology description.</t>
  </si>
  <si>
    <t xml:space="preserve">78.48% completed </t>
  </si>
  <si>
    <r>
      <t>2.</t>
    </r>
    <r>
      <rPr>
        <sz val="7"/>
        <color theme="1"/>
        <rFont val="Century Gothic"/>
        <family val="2"/>
      </rPr>
      <t xml:space="preserve">        </t>
    </r>
    <r>
      <rPr>
        <sz val="9"/>
        <color theme="1"/>
        <rFont val="Century Gothic"/>
        <family val="2"/>
      </rPr>
      <t> </t>
    </r>
  </si>
  <si>
    <t>Phi, fluid saturation, Permeability, Spectra-core-gamma,UV photograph, Core plugs, CT-scan, and lithology description.</t>
  </si>
  <si>
    <t>81% completed</t>
  </si>
  <si>
    <t>K, Kr, capillary pressure, wettability,</t>
  </si>
  <si>
    <r>
      <t>vi.</t>
    </r>
    <r>
      <rPr>
        <b/>
        <sz val="7"/>
        <color rgb="FF000000"/>
        <rFont val="Century Gothic"/>
        <family val="2"/>
      </rPr>
      <t xml:space="preserve">      </t>
    </r>
    <r>
      <rPr>
        <b/>
        <sz val="12"/>
        <color rgb="FF000000"/>
        <rFont val="Century Gothic"/>
        <family val="2"/>
      </rPr>
      <t>Core Lab Inspection</t>
    </r>
  </si>
  <si>
    <t>There was no technical audit of Core Laboratories in the country.</t>
  </si>
  <si>
    <r>
      <t>D.</t>
    </r>
    <r>
      <rPr>
        <b/>
        <sz val="7"/>
        <color theme="1"/>
        <rFont val="Century Gothic"/>
        <family val="2"/>
      </rPr>
      <t xml:space="preserve"> </t>
    </r>
    <r>
      <rPr>
        <b/>
        <sz val="11"/>
        <color rgb="FF000000"/>
        <rFont val="Century Gothic"/>
        <family val="2"/>
      </rPr>
      <t>REVENUE GENERATED</t>
    </r>
  </si>
  <si>
    <r>
      <t>Table 8</t>
    </r>
    <r>
      <rPr>
        <sz val="12"/>
        <color rgb="FF000000"/>
        <rFont val="Century Gothic"/>
        <family val="2"/>
      </rPr>
      <t>:</t>
    </r>
  </si>
  <si>
    <t>Amount</t>
  </si>
  <si>
    <r>
      <t>Naira (</t>
    </r>
    <r>
      <rPr>
        <b/>
        <strike/>
        <sz val="9"/>
        <color rgb="FF000000"/>
        <rFont val="Candara"/>
        <family val="2"/>
      </rPr>
      <t>N</t>
    </r>
    <r>
      <rPr>
        <b/>
        <sz val="9"/>
        <color rgb="FF000000"/>
        <rFont val="Candara"/>
        <family val="2"/>
      </rPr>
      <t>)</t>
    </r>
  </si>
  <si>
    <t>USD ($)</t>
  </si>
  <si>
    <t>Response from NAPIMS is still being awaited forwarded via mail dated 2/09/2021.</t>
  </si>
  <si>
    <t xml:space="preserve">However, Management directed the letter submitted by SEEPCO, seeking for regularisation be considered. </t>
  </si>
  <si>
    <t>Currently under review</t>
  </si>
  <si>
    <t>457531.97mE</t>
  </si>
  <si>
    <t>2.7 / 2.9</t>
  </si>
  <si>
    <t>21.93 / 45</t>
  </si>
  <si>
    <t>Awaits NAPIMS consent letter &amp; EWDP</t>
  </si>
  <si>
    <t>190316.31mN</t>
  </si>
  <si>
    <t>24.11.2021</t>
  </si>
  <si>
    <t>OKW-E-IID-H3</t>
  </si>
  <si>
    <t>456213.11mE</t>
  </si>
  <si>
    <t>15.03 / 44</t>
  </si>
  <si>
    <t>Awaits NAPIMS consent letter</t>
  </si>
  <si>
    <t>192878.86mN</t>
  </si>
  <si>
    <t>OKW-W-III-FH-I</t>
  </si>
  <si>
    <t>452540.65mE</t>
  </si>
  <si>
    <t>1.19 / 1.18</t>
  </si>
  <si>
    <t>14.607 / 44</t>
  </si>
  <si>
    <t>192847.83mN</t>
  </si>
  <si>
    <t>Project Units/
Designation</t>
  </si>
  <si>
    <t>Head, DOP</t>
  </si>
  <si>
    <t>DCME</t>
  </si>
  <si>
    <t>DCG</t>
  </si>
  <si>
    <t>Snr. Geologist</t>
  </si>
  <si>
    <t>Snr. PE</t>
  </si>
  <si>
    <t>DOP</t>
  </si>
  <si>
    <t>Alonge, O. T.</t>
  </si>
  <si>
    <t>OIL DEVELOPMENT MINISTERIAL BRIEF FOR THE WEEK OF 16th-22nd September 2021</t>
  </si>
  <si>
    <t>Eight (8) FDP applications were being reviewed during the reporting week.</t>
  </si>
  <si>
    <t>14.09.2021</t>
  </si>
  <si>
    <t>SPDC-PROD-2021-1016L</t>
  </si>
  <si>
    <t>GBARAN</t>
  </si>
  <si>
    <t>2.4 MMstb/185 Bscf</t>
  </si>
  <si>
    <t>8-12 Mbwpd</t>
  </si>
  <si>
    <t>$44.46MM</t>
  </si>
  <si>
    <t>NAP/2.31/PSC.B/21.241</t>
  </si>
  <si>
    <t>ENYIE-EW-III-E1</t>
  </si>
  <si>
    <t>5.40 MMSTB/1,300 BOPD</t>
  </si>
  <si>
    <t xml:space="preserve">Being reviewed awaiting application dossier </t>
  </si>
  <si>
    <t>Drilling Operations Ongoing
Current Depth-3266MD
Expected Final Depth- 5636MD</t>
  </si>
  <si>
    <t>Thirty-eight (38) well P&amp;A proposals were being reviewed in the reporting period. Eleven (11) were approved</t>
  </si>
  <si>
    <t>Additional information has been provided via mail on 12th August 2021. Currently, being reviewed.</t>
  </si>
  <si>
    <t>Approved.
15.09.2021</t>
  </si>
  <si>
    <t>Approved.
15.09.2022</t>
  </si>
  <si>
    <t>Approved.
15.09.2023</t>
  </si>
  <si>
    <t>Approved.
15.09.2024</t>
  </si>
  <si>
    <t>Approved.
15.09.2025</t>
  </si>
  <si>
    <t>Approved.
15.09.2026</t>
  </si>
  <si>
    <t>Approved.
15.09.2027</t>
  </si>
  <si>
    <t>Approved.
15.09.2028</t>
  </si>
  <si>
    <t>Approved.
15.09.2029</t>
  </si>
  <si>
    <t>Approved.
15.09.2030</t>
  </si>
  <si>
    <t>Approved.
15.09.2031</t>
  </si>
  <si>
    <t>Twenty (20) well re-entry applications were being processed during the reporting week. Three (3) were approved</t>
  </si>
  <si>
    <t>Approved 10.09.2021</t>
  </si>
  <si>
    <t>JVA.PAR.2021/206</t>
  </si>
  <si>
    <t xml:space="preserve">Workover (recompletion)  </t>
  </si>
  <si>
    <t>Schlumberger rigless unit</t>
  </si>
  <si>
    <t>2000 bopd</t>
  </si>
  <si>
    <t>$3577k/34 days</t>
  </si>
  <si>
    <t>Approved 22.09.2021</t>
  </si>
  <si>
    <t>NAP/2.31/PSC.P/21.419</t>
  </si>
  <si>
    <t>ENYIE-7 (ENYIE-X)</t>
  </si>
  <si>
    <t>2297.50 – 2300.50 &amp; 2325.50 – 2328.50m MD</t>
  </si>
  <si>
    <t>500 bopd</t>
  </si>
  <si>
    <t>3.35 MMstb</t>
  </si>
  <si>
    <t>US$ 4.16 MM/13 days</t>
  </si>
  <si>
    <t>Approved 15.09.2021</t>
  </si>
  <si>
    <t>$25,175 / 7days</t>
  </si>
  <si>
    <t>Being Reviewed.
Two Nature of Operation and submission seem to include OK-120D</t>
  </si>
  <si>
    <t>Thirteen (13) well re-entry activities were monitored in the reporting period. Four (4) were concluded</t>
  </si>
  <si>
    <t>27.07.2021</t>
  </si>
  <si>
    <t>Oshie 9SS</t>
  </si>
  <si>
    <t xml:space="preserve">Perforation </t>
  </si>
  <si>
    <t>Mefa-09D</t>
  </si>
  <si>
    <t>Sustain Casing Pressure Investigation &amp; Plugging.</t>
  </si>
  <si>
    <t>Delta South- 14 / 14D / 08</t>
  </si>
  <si>
    <t>Tree valves test &amp; repairs.</t>
  </si>
  <si>
    <t>Plug &amp; Abandon</t>
  </si>
  <si>
    <t>Concluded 16/09/2021</t>
  </si>
  <si>
    <t>Drilling ongoing</t>
  </si>
  <si>
    <t>Mefa</t>
  </si>
  <si>
    <t xml:space="preserve">MF-09/09D Plugging </t>
  </si>
  <si>
    <t>DS- 14/14D 08. Tree Valves Test &amp; Repairs.</t>
  </si>
  <si>
    <t>DIBI</t>
  </si>
  <si>
    <t>DB-36 Drift Run</t>
  </si>
  <si>
    <t>o	SPDC requested for a technical engagement with the Department to discuss on TUNU FDP addendum scope, on 13th August 2021. The Department via mail on 16th September 2021 requested that SPDC make arrangement for physical engagement to proper address all concerns that may arise.
o	Director/CEO has directed UMR to raise PINC, incidence of non-compliance and demand notice for NAOC, based on the observed statutory infraction catalogued and forwarded earlier for his prompt action. 
o	Received a request to provide copies of all approvals granted to SEEPCO from the House of Representatives. 
o	CNL via mail on 15th September has populated Template on Economics Parameters on KITO FDP for DPR action.
o	SPDC via mail on 16th September 2021 requested an urgent approval to restore integrity to OPUK017S. In response, H, UMR gave a verbal approval to SPDC via mail dated 17/09/2021</t>
  </si>
  <si>
    <t>OIL DEVELOPMENT MINISTERIAL BRIEF FOR THE WEEK OF 9th-15th September 2021</t>
  </si>
  <si>
    <t>30 (44) DAYS</t>
  </si>
  <si>
    <t>Drilling Operations Ongoing
Current Depth-3155MD
Expected Final Depth- 5636MD</t>
  </si>
  <si>
    <t>Approved.
10.09.2021</t>
  </si>
  <si>
    <t>Approved.
10.09.2022</t>
  </si>
  <si>
    <t>Approved.
10.09.2023</t>
  </si>
  <si>
    <t>Approved.
10.09.2024</t>
  </si>
  <si>
    <t>Approved.
10.09.2025</t>
  </si>
  <si>
    <t>Twenty-two (22) well re-entry applications were being processed during the reporting week. Seven (7) were approved</t>
  </si>
  <si>
    <t>JVA.PAR.2021/205</t>
  </si>
  <si>
    <t>AMKP2-25</t>
  </si>
  <si>
    <t>3971.4 – 3983.4m MD</t>
  </si>
  <si>
    <t>730 bopd</t>
  </si>
  <si>
    <t>800 Mbbls</t>
  </si>
  <si>
    <t>$3577k/33 days</t>
  </si>
  <si>
    <t>Approved 09.09.2021</t>
  </si>
  <si>
    <t>Under review
Awaiting additional info.</t>
  </si>
  <si>
    <t>04.09.2021</t>
  </si>
  <si>
    <t>JVA.PAR.2021/200</t>
  </si>
  <si>
    <t>Workover Revalidation</t>
  </si>
  <si>
    <t>JVA.PAR.2021/216</t>
  </si>
  <si>
    <t>AMKP1-16</t>
  </si>
  <si>
    <t xml:space="preserve">Workover  </t>
  </si>
  <si>
    <t>Halliburton  rigless unit</t>
  </si>
  <si>
    <t>$263k/14 days</t>
  </si>
  <si>
    <t>Approved 14.09.2021</t>
  </si>
  <si>
    <t>NAP/2.31/PSC.B/21.411</t>
  </si>
  <si>
    <t>ENYIE-6 (EW-III-E2)</t>
  </si>
  <si>
    <t>2,550.50 – 2553.50 &amp; 2576 – 2579.50m MD</t>
  </si>
  <si>
    <t>BOGEL Durga-5</t>
  </si>
  <si>
    <t>4.46 MMstb</t>
  </si>
  <si>
    <t>US$ 4.417 MM/14 days</t>
  </si>
  <si>
    <t>JVA.PAR.2021/207</t>
  </si>
  <si>
    <t xml:space="preserve">Workover (scale clean-up &amp; recompletion)  </t>
  </si>
  <si>
    <t>1400 bopd</t>
  </si>
  <si>
    <t>0.94 MMstb</t>
  </si>
  <si>
    <t>$3.335MM/23 days</t>
  </si>
  <si>
    <t>Approved 09/09/2021</t>
  </si>
  <si>
    <t>GBK-LEG-CNL-DPR-LEK-00126L</t>
  </si>
  <si>
    <t>GB-13</t>
  </si>
  <si>
    <t>4945 – 7142ft MD</t>
  </si>
  <si>
    <t>Eyewu-2 Lay Barge</t>
  </si>
  <si>
    <t>1285bopd</t>
  </si>
  <si>
    <t>105.5MMBO</t>
  </si>
  <si>
    <t>$235,073</t>
  </si>
  <si>
    <t>Eight (8) well re-entry activities were monitored in the reporting period. One (1) was concluded</t>
  </si>
  <si>
    <t>Benin River-12</t>
  </si>
  <si>
    <t>Two (2) revalidation proposals were received in the reporting period</t>
  </si>
  <si>
    <t>SNEPCO-DEV-2021-0022L</t>
  </si>
  <si>
    <t>Approved 13/07/2021</t>
  </si>
  <si>
    <t>SNEPCO-DEV-2021-0023L</t>
  </si>
  <si>
    <t>Rigging up/General maintenance Completed
Drilling ongoing</t>
  </si>
  <si>
    <t>Licensed for 2021, Awaiting portal Updates</t>
  </si>
  <si>
    <t>Two (2) barges were recorded to be in operation within the week under review</t>
  </si>
  <si>
    <t>MF-09/09D Sustained Casing 
Pressure investigation</t>
  </si>
  <si>
    <t xml:space="preserve">MF-14/14 Casing Pressure Investigation
</t>
  </si>
  <si>
    <t>Benin River</t>
  </si>
  <si>
    <t xml:space="preserve">BR-12 Gas Lift Optimization
</t>
  </si>
  <si>
    <t xml:space="preserve">o SPDC requested for a technical engagement with the Department to discuss on TUNU FDP addendum scope, on 13th August 2021. SPDC requesting for an hour and half engagement with the Department via mail dated 1st September 2021.
o Director/CEO has directed UMR to raise PINC, incidence of non-compliance and demand notice for NAOC, based on the observed statutory infraction catalogued and forwarded earlier for his prompt action. 
o Received a request to provide copies of all approvals granted to SEEPCO from the House of Representatives. 
o DPR Template on Economics Parameters forwarded to CNL via mail on 13th September 2021 for population
</t>
  </si>
  <si>
    <t>OIL DEVELOPMENT MINISTERIAL BRIEF FOR THE WEEK OF 2nd-8th September 2021</t>
  </si>
  <si>
    <t>Drilling Operations Ongoing
Current Depth-2868MD
Expected Final Depth- 5636MD</t>
  </si>
  <si>
    <t>Thirty-two (32) well re-entry applications were being processed during the reporting week. Twelve (12) were approved</t>
  </si>
  <si>
    <t xml:space="preserve">Approved 06.09.2021 </t>
  </si>
  <si>
    <t>JVA.PAR.2021/198</t>
  </si>
  <si>
    <t xml:space="preserve">Ofon-19 </t>
  </si>
  <si>
    <t>Intervention (RST &amp; BCSR)</t>
  </si>
  <si>
    <t>800 bopd</t>
  </si>
  <si>
    <t>3.6 MMstb</t>
  </si>
  <si>
    <t>$4.015k/15 days</t>
  </si>
  <si>
    <t>Approved 08.09.2021</t>
  </si>
  <si>
    <t>JVA.PAR.2021/204</t>
  </si>
  <si>
    <t xml:space="preserve">AMKP1-05 </t>
  </si>
  <si>
    <t>Halliburton rigless unit</t>
  </si>
  <si>
    <t>Approved 03.09.2021</t>
  </si>
  <si>
    <t>MPN-DLG-DPR-DIR-0621-0135</t>
  </si>
  <si>
    <t>MPN</t>
  </si>
  <si>
    <t>OYOT-3A</t>
  </si>
  <si>
    <t>Workover GLVC</t>
  </si>
  <si>
    <t>EMVAL</t>
  </si>
  <si>
    <t>1.1 MBO</t>
  </si>
  <si>
    <t>$65,275</t>
  </si>
  <si>
    <t>Approved 06.09.2021</t>
  </si>
  <si>
    <t>OYOT-4A</t>
  </si>
  <si>
    <t>1.2 MBO</t>
  </si>
  <si>
    <t>OYOT-6A</t>
  </si>
  <si>
    <t>0.6 MBO</t>
  </si>
  <si>
    <t>AMKP1-42</t>
  </si>
  <si>
    <t>Being reviewed awaiting application dossier</t>
  </si>
  <si>
    <t xml:space="preserve">Observed statutory infractions has been catalogued and sent to Director/CEO for prompt action.       </t>
  </si>
  <si>
    <t>Being reviewed.
Change in work scope. CNL to make resubmission as regards the plug-in for GBOKODA 50H.</t>
  </si>
  <si>
    <t>Approved
07.09.2021.</t>
  </si>
  <si>
    <t>Being reviewed.
Invoice receipt submitted</t>
  </si>
  <si>
    <t>Seventeen (17) well re-entry activities were monitored in the reporting period. Six (6) were concluded</t>
  </si>
  <si>
    <t>Drift + Kill &amp; secure</t>
  </si>
  <si>
    <t>TUNU 13T</t>
  </si>
  <si>
    <t>BENESIDE21L/S &amp; 11L/S</t>
  </si>
  <si>
    <t>Mefa- 09/9D</t>
  </si>
  <si>
    <t>Casing Pressure Investigation</t>
  </si>
  <si>
    <t>Mefa- 14/14D</t>
  </si>
  <si>
    <t>WI-05/05D Casing leak repair</t>
  </si>
  <si>
    <t xml:space="preserve">MF-09/09D Sustained Casing 
Pressure investigation
</t>
  </si>
  <si>
    <t>MF-14/14 Casing Pressure Investigation</t>
  </si>
  <si>
    <t>o	SPDC requested for a technical engagement with the Department to discuss on TUNU FDP addendum scope, on 13th August 2021. SPDC requesting for an hour engagement via mail dated 1st September 2021.
o	A mail was sent to CNL dated 30/8/21 to apply to perform plugging on GBOKODA 50H, since valve installation proposal is already submitted to the Department for approval.
o	Received an invitation to a Senate Hearing on a petition filed against SPDC by the Okpokunou community.
o	Received a NAPIMS consent letter with payment fee to drill OKW-EAST-111-F-1-1 (OKW-E-111-F1-1) as a deviated oil producer.
o	Director/CEO has directed UMR to raise incidence of non-compliance and demand notice afterwards for NAOC, based on the observed statutory infraction catalogued and forwarded earlier for his prompt action. 
o	Received a request to provide copies of all approvals granted to SEEPCO from the House of Representatives</t>
  </si>
  <si>
    <t>revalidation</t>
  </si>
  <si>
    <r>
      <t>ü</t>
    </r>
    <r>
      <rPr>
        <sz val="7"/>
        <color rgb="FF000000"/>
        <rFont val="Times New Roman"/>
        <family val="1"/>
      </rPr>
      <t xml:space="preserve">  </t>
    </r>
    <r>
      <rPr>
        <sz val="10"/>
        <color rgb="FF000000"/>
        <rFont val="Candara"/>
        <family val="2"/>
      </rPr>
      <t>Active (3), standby (6), stacked (5).</t>
    </r>
  </si>
  <si>
    <t>Ogbele-6ST</t>
  </si>
  <si>
    <t>Standby (Rigging down)</t>
  </si>
  <si>
    <t xml:space="preserve"> Licensed</t>
  </si>
  <si>
    <t xml:space="preserve"> Durga-5</t>
  </si>
  <si>
    <t>Utapate-14ST</t>
  </si>
  <si>
    <t>AKAI-2 (ex. AKAI-App-01)</t>
  </si>
  <si>
    <t>Oredo-19</t>
  </si>
  <si>
    <t xml:space="preserve"> Licensed </t>
  </si>
  <si>
    <t>NIWA Jetty, Warri</t>
  </si>
  <si>
    <t>Semi-Submersible Drill Barge</t>
  </si>
  <si>
    <t>Hydraulic Workover Rig</t>
  </si>
  <si>
    <t>Telescopic Trailer Mounted Rig</t>
  </si>
  <si>
    <t>Umuseti-7</t>
  </si>
  <si>
    <t>Oben-44</t>
  </si>
  <si>
    <t>Jack- up</t>
  </si>
  <si>
    <t>Gbetiokun-4ST</t>
  </si>
  <si>
    <t xml:space="preserve"> Eremor Field, Bayelsa State</t>
  </si>
  <si>
    <t>Excel</t>
  </si>
  <si>
    <t>Not Licensed (Provisional approval granted on 15.03.2021)</t>
  </si>
  <si>
    <t>Otuo North-7ST</t>
  </si>
  <si>
    <t xml:space="preserve">Abana-23ST </t>
  </si>
  <si>
    <t>Sierra Drilling Limited (formerly Well Smart Drilling)</t>
  </si>
  <si>
    <t>Sierra Drilling Limited’s 
Rig 151 (formerly Wellsmart-151)</t>
  </si>
  <si>
    <t>Isoko-2</t>
  </si>
  <si>
    <t>Ebok-42</t>
  </si>
  <si>
    <t>Oriental</t>
  </si>
  <si>
    <t>OIL DEVELOPMENT MINISTERIAL BRIEF FOR THE WEEK OF 22-28 APRIL, 2021</t>
  </si>
  <si>
    <t>Under Review, awaiting company's response to concerns raised</t>
  </si>
  <si>
    <t>Twenty-eight (28) well re-entry applications were being processed during the reporting week. One (1) approved, One (1) retrieved</t>
  </si>
  <si>
    <t>AB/PED/PHC/OM/028/2020</t>
  </si>
  <si>
    <t>IDU-10SS</t>
  </si>
  <si>
    <t>Workover Additional perforation</t>
  </si>
  <si>
    <t>2418-2432mMD to 2415-2426mMD</t>
  </si>
  <si>
    <t>Schlumberger Rigless unit</t>
  </si>
  <si>
    <t>250 bopd4MMscf/d</t>
  </si>
  <si>
    <t>0.34MMstb/5.43Bscf</t>
  </si>
  <si>
    <t>320,960 /15</t>
  </si>
  <si>
    <t>Approved 28.04.2021</t>
  </si>
  <si>
    <t>19-03-2021</t>
  </si>
  <si>
    <t>Okpai-3SS/LS</t>
  </si>
  <si>
    <t>Six (6) well re-entry activities were monitored in the reporting period. Two (2) were concluded</t>
  </si>
  <si>
    <t>02.03.2021</t>
  </si>
  <si>
    <t>FORC-037</t>
  </si>
  <si>
    <t>Well Lift and Clean Up</t>
  </si>
  <si>
    <t>Whisky Star-IV</t>
  </si>
  <si>
    <t>Anieze-36</t>
  </si>
  <si>
    <t>12.02.2021</t>
  </si>
  <si>
    <t>Agbaya-1</t>
  </si>
  <si>
    <t>Well Kill</t>
  </si>
  <si>
    <t>o   Awaiting UMR Management directive to conclude action on the pending infractions by SPDC on Forcados- 073 suspension. Drilling reports were submitted as requested by HUMR covering the SPDC’S Forcados- 073 suspension exercise by the Company.</t>
  </si>
  <si>
    <t>o   NAPIMS request for a management meeting date via mail as per SEEPCO’S Okwuibome-57H well is still pending. The meeting had been postponed to Q1, 2021 by the Department due to current HQ movement to Abuja</t>
  </si>
  <si>
    <t>o   Issued Second notice of non-compliance to CNL with respect to Abiteye-15D, 16, Makaraba -7 and Delta-37H wells as directed by the Director/CEO.</t>
  </si>
  <si>
    <t>o   Action items from the Delta FDP review and economics template has been forwarded to CNL for her prompt response</t>
  </si>
  <si>
    <t xml:space="preserve">o   A meeting with Chevron was held on the 29th March 2021 with respect to non-compliance issues with her well re-entry operations. </t>
  </si>
  <si>
    <t>Received Planning Division input on the Economics of the Opukushi FDP.</t>
  </si>
  <si>
    <t>Agu-20</t>
  </si>
  <si>
    <t>Agu-19</t>
  </si>
  <si>
    <t>NNPC E&amp;P/SGORL</t>
  </si>
  <si>
    <t>Durga-15</t>
  </si>
  <si>
    <t>Akai-North 1</t>
  </si>
  <si>
    <t>Meren</t>
  </si>
  <si>
    <t>Ibom-3x</t>
  </si>
  <si>
    <t>GEOPLEX DRILLTEQ LIMITED.</t>
  </si>
  <si>
    <t xml:space="preserve">T-80A </t>
  </si>
  <si>
    <t>Brittania U</t>
  </si>
  <si>
    <t>Ajapa-3ST</t>
  </si>
  <si>
    <t> </t>
  </si>
  <si>
    <t>Oguali-6</t>
  </si>
  <si>
    <t>Oguali-7</t>
  </si>
  <si>
    <t>Akubo-7</t>
  </si>
  <si>
    <t>Apani-01ST</t>
  </si>
  <si>
    <t>Ebok-28ST1</t>
  </si>
  <si>
    <t>Oguali-8</t>
  </si>
  <si>
    <t>Enyie-3</t>
  </si>
  <si>
    <t>Standby (DST Approval)</t>
  </si>
  <si>
    <t>Active(Drilling)</t>
  </si>
  <si>
    <t>NTOKON-2AX (Exploration)</t>
  </si>
  <si>
    <t>Ossai-1</t>
  </si>
  <si>
    <t>Bonga-25</t>
  </si>
  <si>
    <t>Assa North-6</t>
  </si>
  <si>
    <t>ESCB</t>
  </si>
  <si>
    <t>BENISEDE-25</t>
  </si>
  <si>
    <t>Ohaji-South 9 (ex. Kbam1)</t>
  </si>
  <si>
    <t>Ewo-2X (Exploration)</t>
  </si>
  <si>
    <t>Standby(Rig move)</t>
  </si>
  <si>
    <t>IRM</t>
  </si>
  <si>
    <t xml:space="preserve">Akpo Field </t>
  </si>
  <si>
    <t>Inspection/Maintenance</t>
  </si>
  <si>
    <t>Abo field</t>
  </si>
  <si>
    <t>SCM Change out</t>
  </si>
  <si>
    <t>GB-24H</t>
  </si>
  <si>
    <t>Gyro Survey</t>
  </si>
  <si>
    <t>Future</t>
  </si>
  <si>
    <t>Capsized</t>
  </si>
  <si>
    <t>Okan 148</t>
  </si>
  <si>
    <t>Ebenyi</t>
  </si>
  <si>
    <t>NAE</t>
  </si>
  <si>
    <t>BARGE</t>
  </si>
  <si>
    <t>EW-29H</t>
  </si>
  <si>
    <t>Storm Choke installation</t>
  </si>
  <si>
    <t>ML-23</t>
  </si>
  <si>
    <t>OK-98</t>
  </si>
  <si>
    <t>PB-37</t>
  </si>
  <si>
    <t>Fishing</t>
  </si>
  <si>
    <t>Sonam-PP</t>
  </si>
  <si>
    <t>SO-07</t>
  </si>
  <si>
    <t>Ambient Valve Servicing</t>
  </si>
  <si>
    <t>Meremi-01</t>
  </si>
  <si>
    <t>Ughelli-East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</si>
</sst>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8" formatCode="&quot;$&quot;#,##0.00_);[Red]\(&quot;$&quot;#,##0.00\)"/>
    <numFmt numFmtId="43" formatCode="_(* #,##0.00_);_(* \(#,##0.00\);_(* &quot;-&quot;??_);_(@_)"/>
    <numFmt numFmtId="164" formatCode="_-* #,##0.00_-;\-* #,##0.00_-;_-* &quot;-&quot;??_-;_-@_-"/>
    <numFmt numFmtId="165" formatCode="0.0"/>
    <numFmt numFmtId="166" formatCode="[$NGN]\ #,##0"/>
    <numFmt numFmtId="167" formatCode="_-* #,##0.0_-;\-* #,##0.0_-;_-* &quot;-&quot;??_-;_-@_-"/>
    <numFmt numFmtId="168" formatCode="[$NGN]\ #,##0;\-[$NGN]\ #,##0"/>
    <numFmt numFmtId="169" formatCode="[$USD]\ #,##0;\-[$USD]\ #,##0"/>
  </numFmts>
  <fonts count="156" x14ac:knownFonts="1">
    <font>
      <sz val="11"/>
      <color theme="1"/>
      <name val="Calibri"/>
      <family val="2"/>
      <scheme val="minor"/>
    </font>
    <font>
      <b/>
      <sz val="11"/>
      <color theme="1"/>
      <name val="Calibri"/>
      <family val="2"/>
      <scheme val="minor"/>
    </font>
    <font>
      <b/>
      <sz val="12"/>
      <color theme="1"/>
      <name val="Calibri"/>
      <family val="2"/>
      <scheme val="minor"/>
    </font>
    <font>
      <sz val="48"/>
      <color theme="1"/>
      <name val="Candara"/>
      <family val="2"/>
    </font>
    <font>
      <b/>
      <sz val="14"/>
      <color theme="1"/>
      <name val="Calibri"/>
      <family val="2"/>
      <scheme val="minor"/>
    </font>
    <font>
      <b/>
      <sz val="16"/>
      <color theme="1"/>
      <name val="Calibri"/>
      <family val="2"/>
      <scheme val="minor"/>
    </font>
    <font>
      <b/>
      <sz val="12"/>
      <color rgb="FFFF0000"/>
      <name val="Calibri"/>
      <family val="2"/>
      <scheme val="minor"/>
    </font>
    <font>
      <sz val="11"/>
      <color rgb="FFFF0000"/>
      <name val="Candara"/>
      <family val="2"/>
    </font>
    <font>
      <sz val="11"/>
      <color theme="1"/>
      <name val="Candara"/>
      <family val="2"/>
    </font>
    <font>
      <b/>
      <sz val="11"/>
      <color rgb="FFFF0000"/>
      <name val="Calibri"/>
      <family val="2"/>
      <scheme val="minor"/>
    </font>
    <font>
      <b/>
      <sz val="11"/>
      <color rgb="FF0070C0"/>
      <name val="Calibri"/>
      <family val="2"/>
      <scheme val="minor"/>
    </font>
    <font>
      <sz val="11"/>
      <color rgb="FF00B050"/>
      <name val="Calibri"/>
      <family val="2"/>
      <scheme val="minor"/>
    </font>
    <font>
      <sz val="11"/>
      <color rgb="FF0070C0"/>
      <name val="Calibri"/>
      <family val="2"/>
      <scheme val="minor"/>
    </font>
    <font>
      <sz val="12"/>
      <color rgb="FF000000"/>
      <name val="Candara"/>
      <family val="2"/>
    </font>
    <font>
      <sz val="12"/>
      <color theme="1"/>
      <name val="Calibri"/>
      <family val="2"/>
      <scheme val="minor"/>
    </font>
    <font>
      <b/>
      <sz val="11"/>
      <color rgb="FF00B050"/>
      <name val="Calibri"/>
      <family val="2"/>
      <scheme val="minor"/>
    </font>
    <font>
      <sz val="8"/>
      <color rgb="FF00B050"/>
      <name val="Candara"/>
      <family val="2"/>
    </font>
    <font>
      <sz val="11"/>
      <name val="Calibri"/>
      <family val="2"/>
      <scheme val="minor"/>
    </font>
    <font>
      <b/>
      <sz val="16"/>
      <color rgb="FFFF0000"/>
      <name val="Calibri"/>
      <family val="2"/>
      <scheme val="minor"/>
    </font>
    <font>
      <sz val="11"/>
      <color rgb="FFFF0000"/>
      <name val="Calibri"/>
      <family val="2"/>
      <scheme val="minor"/>
    </font>
    <font>
      <sz val="8"/>
      <name val="Calibri"/>
      <family val="2"/>
      <scheme val="minor"/>
    </font>
    <font>
      <sz val="12"/>
      <color theme="1"/>
      <name val="Candara"/>
      <family val="2"/>
    </font>
    <font>
      <b/>
      <sz val="12"/>
      <color theme="1"/>
      <name val="Candara"/>
      <family val="2"/>
    </font>
    <font>
      <b/>
      <sz val="12"/>
      <color rgb="FF00B050"/>
      <name val="Calibri"/>
      <family val="2"/>
      <scheme val="minor"/>
    </font>
    <font>
      <sz val="12"/>
      <color rgb="FF0070C0"/>
      <name val="Calibri"/>
      <family val="2"/>
      <scheme val="minor"/>
    </font>
    <font>
      <sz val="12"/>
      <color rgb="FF00B050"/>
      <name val="Calibri"/>
      <family val="2"/>
      <scheme val="minor"/>
    </font>
    <font>
      <b/>
      <sz val="12"/>
      <color rgb="FF0070C0"/>
      <name val="Calibri"/>
      <family val="2"/>
      <scheme val="minor"/>
    </font>
    <font>
      <sz val="12"/>
      <color rgb="FF00B050"/>
      <name val="Candara"/>
      <family val="2"/>
    </font>
    <font>
      <sz val="12"/>
      <name val="Calibri"/>
      <family val="2"/>
      <scheme val="minor"/>
    </font>
    <font>
      <b/>
      <sz val="22"/>
      <color theme="1"/>
      <name val="Calibri"/>
      <family val="2"/>
      <scheme val="minor"/>
    </font>
    <font>
      <b/>
      <sz val="18"/>
      <color theme="1"/>
      <name val="Calibri"/>
      <family val="2"/>
      <scheme val="minor"/>
    </font>
    <font>
      <sz val="18"/>
      <color theme="1"/>
      <name val="Calibri"/>
      <family val="2"/>
      <scheme val="minor"/>
    </font>
    <font>
      <b/>
      <sz val="22"/>
      <color rgb="FFFF0000"/>
      <name val="Calibri"/>
      <family val="2"/>
      <scheme val="minor"/>
    </font>
    <font>
      <b/>
      <sz val="18"/>
      <color rgb="FF00B050"/>
      <name val="Calibri"/>
      <family val="2"/>
      <scheme val="minor"/>
    </font>
    <font>
      <b/>
      <sz val="12"/>
      <name val="Calibri"/>
      <family val="2"/>
      <scheme val="minor"/>
    </font>
    <font>
      <sz val="12"/>
      <color rgb="FFFF0000"/>
      <name val="Calibri"/>
      <family val="2"/>
      <scheme val="minor"/>
    </font>
    <font>
      <sz val="12"/>
      <name val="Candara"/>
      <family val="2"/>
    </font>
    <font>
      <sz val="10"/>
      <color rgb="FF000000"/>
      <name val="Wingdings"/>
      <charset val="2"/>
    </font>
    <font>
      <sz val="7"/>
      <color rgb="FF000000"/>
      <name val="Times New Roman"/>
      <family val="1"/>
    </font>
    <font>
      <sz val="10"/>
      <color rgb="FF000000"/>
      <name val="Candara"/>
      <family val="2"/>
    </font>
    <font>
      <b/>
      <sz val="12"/>
      <color rgb="FF00B050"/>
      <name val="Candara"/>
      <family val="2"/>
    </font>
    <font>
      <b/>
      <sz val="12"/>
      <name val="Candara"/>
      <family val="2"/>
    </font>
    <font>
      <b/>
      <sz val="14"/>
      <color theme="1"/>
      <name val="Candara"/>
      <family val="2"/>
    </font>
    <font>
      <b/>
      <sz val="14"/>
      <name val="Candara"/>
      <family val="2"/>
    </font>
    <font>
      <b/>
      <sz val="12"/>
      <color theme="1" tint="4.9989318521683403E-2"/>
      <name val="Calibri"/>
      <family val="2"/>
      <scheme val="minor"/>
    </font>
    <font>
      <sz val="11"/>
      <color theme="1"/>
      <name val="Calibri"/>
      <family val="2"/>
    </font>
    <font>
      <b/>
      <sz val="20"/>
      <color rgb="FF000000"/>
      <name val="Candara"/>
      <family val="2"/>
    </font>
    <font>
      <b/>
      <sz val="15"/>
      <color rgb="FF000000"/>
      <name val="Candara"/>
      <family val="2"/>
    </font>
    <font>
      <b/>
      <sz val="20"/>
      <color rgb="FF000000"/>
      <name val="Calibri"/>
      <family val="2"/>
    </font>
    <font>
      <sz val="15"/>
      <color rgb="FF000000"/>
      <name val="Calibri"/>
      <family val="2"/>
    </font>
    <font>
      <b/>
      <sz val="15"/>
      <color rgb="FF000000"/>
      <name val="Calibri"/>
      <family val="2"/>
    </font>
    <font>
      <b/>
      <sz val="16"/>
      <color theme="1"/>
      <name val="Candara"/>
      <family val="2"/>
    </font>
    <font>
      <sz val="11"/>
      <color theme="1"/>
      <name val="Calibri"/>
      <family val="2"/>
      <scheme val="minor"/>
    </font>
    <font>
      <sz val="12"/>
      <color theme="1"/>
      <name val="Century Gothic"/>
      <family val="2"/>
    </font>
    <font>
      <b/>
      <sz val="12"/>
      <color theme="1"/>
      <name val="Century Gothic"/>
      <family val="2"/>
    </font>
    <font>
      <b/>
      <sz val="22"/>
      <color theme="1"/>
      <name val="Century Gothic"/>
      <family val="2"/>
    </font>
    <font>
      <b/>
      <sz val="30"/>
      <color theme="1"/>
      <name val="Century Gothic"/>
      <family val="2"/>
    </font>
    <font>
      <b/>
      <sz val="18"/>
      <color theme="1"/>
      <name val="Century Gothic"/>
      <family val="2"/>
    </font>
    <font>
      <sz val="18"/>
      <color theme="1"/>
      <name val="Century Gothic"/>
      <family val="2"/>
    </font>
    <font>
      <sz val="12"/>
      <name val="Century Gothic"/>
      <family val="2"/>
    </font>
    <font>
      <b/>
      <sz val="12"/>
      <color rgb="FF00B050"/>
      <name val="Century Gothic"/>
      <family val="2"/>
    </font>
    <font>
      <sz val="12"/>
      <color rgb="FF00B050"/>
      <name val="Century Gothic"/>
      <family val="2"/>
    </font>
    <font>
      <sz val="11"/>
      <color theme="1"/>
      <name val="Century Gothic"/>
      <family val="2"/>
    </font>
    <font>
      <b/>
      <sz val="12"/>
      <name val="Century Gothic"/>
      <family val="2"/>
    </font>
    <font>
      <sz val="12"/>
      <color rgb="FF000000"/>
      <name val="Century Gothic"/>
      <family val="2"/>
    </font>
    <font>
      <b/>
      <sz val="12"/>
      <color rgb="FFFF0000"/>
      <name val="Century Gothic"/>
      <family val="2"/>
    </font>
    <font>
      <b/>
      <sz val="12"/>
      <color rgb="FF0070C0"/>
      <name val="Century Gothic"/>
      <family val="2"/>
    </font>
    <font>
      <b/>
      <sz val="14"/>
      <color theme="1"/>
      <name val="Century Gothic"/>
      <family val="2"/>
    </font>
    <font>
      <b/>
      <sz val="18"/>
      <color rgb="FF00B050"/>
      <name val="Century Gothic"/>
      <family val="2"/>
    </font>
    <font>
      <sz val="12"/>
      <color rgb="FF0070C0"/>
      <name val="Century Gothic"/>
      <family val="2"/>
    </font>
    <font>
      <b/>
      <u/>
      <sz val="24"/>
      <color rgb="FF000000"/>
      <name val="Century Gothic"/>
      <family val="2"/>
    </font>
    <font>
      <b/>
      <sz val="24"/>
      <color rgb="FF000000"/>
      <name val="Century Gothic"/>
      <family val="2"/>
    </font>
    <font>
      <b/>
      <sz val="12"/>
      <color rgb="FF000000"/>
      <name val="Century Gothic"/>
      <family val="2"/>
    </font>
    <font>
      <b/>
      <sz val="18"/>
      <color rgb="FF000000"/>
      <name val="Century Gothic"/>
      <family val="2"/>
    </font>
    <font>
      <b/>
      <u/>
      <sz val="18"/>
      <color rgb="FF000000"/>
      <name val="Century Gothic"/>
      <family val="2"/>
    </font>
    <font>
      <sz val="18"/>
      <color rgb="FF000000"/>
      <name val="Century Gothic"/>
      <family val="2"/>
    </font>
    <font>
      <b/>
      <sz val="11"/>
      <color rgb="FF000000"/>
      <name val="Century Gothic"/>
      <family val="2"/>
    </font>
    <font>
      <sz val="8"/>
      <color rgb="FF000000"/>
      <name val="Century Gothic"/>
      <family val="2"/>
    </font>
    <font>
      <sz val="14"/>
      <color theme="1"/>
      <name val="Century Gothic"/>
      <family val="2"/>
    </font>
    <font>
      <sz val="10"/>
      <color theme="1"/>
      <name val="Century Gothic"/>
      <family val="2"/>
    </font>
    <font>
      <sz val="10"/>
      <color rgb="FF000000"/>
      <name val="Century Gothic"/>
      <family val="2"/>
    </font>
    <font>
      <b/>
      <sz val="20"/>
      <color theme="1"/>
      <name val="Century Gothic"/>
      <family val="2"/>
    </font>
    <font>
      <sz val="20"/>
      <color theme="1"/>
      <name val="Century Gothic"/>
      <family val="2"/>
    </font>
    <font>
      <b/>
      <sz val="36"/>
      <color theme="1"/>
      <name val="Century Gothic"/>
      <family val="2"/>
    </font>
    <font>
      <b/>
      <sz val="16"/>
      <color rgb="FF00B050"/>
      <name val="Century Gothic"/>
      <family val="2"/>
    </font>
    <font>
      <b/>
      <sz val="20"/>
      <color rgb="FF00B050"/>
      <name val="Century Gothic"/>
      <family val="2"/>
    </font>
    <font>
      <sz val="16"/>
      <color theme="1"/>
      <name val="Century Gothic"/>
      <family val="2"/>
    </font>
    <font>
      <b/>
      <sz val="16"/>
      <color theme="1"/>
      <name val="Century Gothic"/>
      <family val="2"/>
    </font>
    <font>
      <b/>
      <u/>
      <sz val="16"/>
      <color theme="1"/>
      <name val="Century Gothic"/>
      <family val="2"/>
    </font>
    <font>
      <b/>
      <sz val="22"/>
      <color rgb="FF00B050"/>
      <name val="Century Gothic"/>
      <family val="2"/>
    </font>
    <font>
      <sz val="12"/>
      <color rgb="FFFF0000"/>
      <name val="Century Gothic"/>
      <family val="2"/>
    </font>
    <font>
      <sz val="8"/>
      <color theme="1"/>
      <name val="Century Gothic"/>
      <family val="2"/>
    </font>
    <font>
      <b/>
      <sz val="10"/>
      <color theme="1"/>
      <name val="Century Gothic"/>
      <family val="2"/>
    </font>
    <font>
      <b/>
      <sz val="11"/>
      <color theme="1"/>
      <name val="Century Gothic"/>
      <family val="2"/>
    </font>
    <font>
      <b/>
      <sz val="14"/>
      <color rgb="FF000000"/>
      <name val="Century Gothic"/>
      <family val="2"/>
    </font>
    <font>
      <b/>
      <u/>
      <sz val="11"/>
      <color rgb="FF000000"/>
      <name val="Century Gothic"/>
      <family val="2"/>
    </font>
    <font>
      <sz val="11"/>
      <color rgb="FF000000"/>
      <name val="Century Gothic"/>
      <family val="2"/>
    </font>
    <font>
      <sz val="11"/>
      <color rgb="FF2F5496"/>
      <name val="Century Gothic"/>
      <family val="2"/>
    </font>
    <font>
      <b/>
      <u/>
      <sz val="11"/>
      <color theme="1"/>
      <name val="Century Gothic"/>
      <family val="2"/>
    </font>
    <font>
      <b/>
      <sz val="8"/>
      <color theme="1"/>
      <name val="Century Gothic"/>
      <family val="2"/>
    </font>
    <font>
      <b/>
      <sz val="8"/>
      <color rgb="FF000000"/>
      <name val="Century Gothic"/>
      <family val="2"/>
    </font>
    <font>
      <b/>
      <sz val="10"/>
      <color rgb="FF000000"/>
      <name val="Century Gothic"/>
      <family val="2"/>
    </font>
    <font>
      <sz val="9"/>
      <color theme="1"/>
      <name val="Century Gothic"/>
      <family val="2"/>
    </font>
    <font>
      <b/>
      <sz val="7"/>
      <color rgb="FF000000"/>
      <name val="Century Gothic"/>
      <family val="2"/>
    </font>
    <font>
      <b/>
      <sz val="7"/>
      <color theme="1"/>
      <name val="Century Gothic"/>
      <family val="2"/>
    </font>
    <font>
      <sz val="7"/>
      <color rgb="FF000000"/>
      <name val="Century Gothic"/>
      <family val="2"/>
    </font>
    <font>
      <b/>
      <sz val="6"/>
      <color rgb="FF000000"/>
      <name val="Century Gothic"/>
      <family val="2"/>
    </font>
    <font>
      <sz val="4"/>
      <color rgb="FF000000"/>
      <name val="Century Gothic"/>
      <family val="2"/>
    </font>
    <font>
      <sz val="9"/>
      <color rgb="FF000000"/>
      <name val="Century Gothic"/>
      <family val="2"/>
    </font>
    <font>
      <sz val="11"/>
      <color rgb="FFFF0000"/>
      <name val="Century Gothic"/>
      <family val="2"/>
    </font>
    <font>
      <b/>
      <sz val="9"/>
      <color rgb="FF000000"/>
      <name val="Century Gothic"/>
      <family val="2"/>
    </font>
    <font>
      <b/>
      <sz val="3"/>
      <color rgb="FF000000"/>
      <name val="Century Gothic"/>
      <family val="2"/>
    </font>
    <font>
      <sz val="7"/>
      <color theme="1"/>
      <name val="Century Gothic"/>
      <family val="2"/>
    </font>
    <font>
      <b/>
      <sz val="9"/>
      <color theme="1"/>
      <name val="Century Gothic"/>
      <family val="2"/>
    </font>
    <font>
      <sz val="6"/>
      <color theme="1"/>
      <name val="Century Gothic"/>
      <family val="2"/>
    </font>
    <font>
      <sz val="6"/>
      <color rgb="FF000000"/>
      <name val="Century Gothic"/>
      <family val="2"/>
    </font>
    <font>
      <sz val="6"/>
      <color rgb="FFFF0000"/>
      <name val="Century Gothic"/>
      <family val="2"/>
    </font>
    <font>
      <sz val="16"/>
      <name val="Century Gothic"/>
      <family val="2"/>
    </font>
    <font>
      <b/>
      <sz val="10"/>
      <color rgb="FF000000"/>
      <name val="Candara"/>
      <family val="2"/>
    </font>
    <font>
      <b/>
      <sz val="9"/>
      <color rgb="FF000000"/>
      <name val="Candara"/>
      <family val="2"/>
    </font>
    <font>
      <b/>
      <strike/>
      <sz val="9"/>
      <color rgb="FF000000"/>
      <name val="Candara"/>
      <family val="2"/>
    </font>
    <font>
      <b/>
      <sz val="12"/>
      <color rgb="FFFFC000"/>
      <name val="Century Gothic"/>
      <family val="2"/>
    </font>
    <font>
      <sz val="9"/>
      <color rgb="FF000000"/>
      <name val="Candara"/>
      <family val="2"/>
    </font>
    <font>
      <sz val="9"/>
      <color theme="1"/>
      <name val="Candara"/>
      <family val="2"/>
    </font>
    <font>
      <sz val="7"/>
      <color theme="1"/>
      <name val="Times New Roman"/>
      <family val="1"/>
    </font>
    <font>
      <b/>
      <sz val="9"/>
      <color theme="1"/>
      <name val="Candara"/>
      <family val="2"/>
    </font>
    <font>
      <sz val="10"/>
      <color theme="1"/>
      <name val="Candara"/>
      <family val="2"/>
    </font>
    <font>
      <b/>
      <sz val="10"/>
      <color theme="1"/>
      <name val="Candara"/>
      <family val="2"/>
    </font>
    <font>
      <b/>
      <sz val="8"/>
      <color theme="1"/>
      <name val="Candara"/>
      <family val="2"/>
    </font>
    <font>
      <b/>
      <sz val="12"/>
      <color rgb="FF00B0F0"/>
      <name val="Century Gothic"/>
      <family val="2"/>
    </font>
    <font>
      <b/>
      <sz val="20"/>
      <color rgb="FFFF0000"/>
      <name val="Century Gothic"/>
      <family val="2"/>
    </font>
    <font>
      <sz val="11"/>
      <color rgb="FF006100"/>
      <name val="Calibri"/>
      <family val="2"/>
      <scheme val="minor"/>
    </font>
    <font>
      <sz val="12"/>
      <name val="Century Gothic"/>
      <family val="1"/>
    </font>
    <font>
      <sz val="12"/>
      <name val="Times New Roman"/>
      <family val="1"/>
    </font>
    <font>
      <sz val="12"/>
      <color rgb="FF00B050"/>
      <name val="Century Gothic"/>
      <family val="1"/>
    </font>
    <font>
      <sz val="12"/>
      <color rgb="FF00B050"/>
      <name val="Times New Roman"/>
      <family val="1"/>
    </font>
    <font>
      <b/>
      <sz val="14"/>
      <color rgb="FF00B050"/>
      <name val="Century Gothic"/>
      <family val="2"/>
    </font>
    <font>
      <sz val="12"/>
      <name val="Calibri"/>
      <family val="2"/>
    </font>
    <font>
      <sz val="18"/>
      <name val="Century Gothic"/>
      <family val="2"/>
    </font>
    <font>
      <sz val="14"/>
      <name val="Century Gothic"/>
      <family val="2"/>
    </font>
    <font>
      <sz val="20"/>
      <name val="Century Gothic"/>
      <family val="2"/>
    </font>
    <font>
      <sz val="10"/>
      <name val="Century Gothic"/>
      <family val="2"/>
    </font>
    <font>
      <sz val="8"/>
      <color theme="1"/>
      <name val="Calibri"/>
      <family val="2"/>
      <scheme val="minor"/>
    </font>
    <font>
      <sz val="16"/>
      <color rgb="FF000000"/>
      <name val="Century Gothic"/>
      <family val="2"/>
    </font>
    <font>
      <sz val="18"/>
      <color rgb="FF00B050"/>
      <name val="Century Gothic"/>
      <family val="2"/>
    </font>
    <font>
      <b/>
      <u/>
      <sz val="30"/>
      <color theme="1"/>
      <name val="Century Gothic"/>
      <family val="2"/>
    </font>
    <font>
      <sz val="20"/>
      <color theme="1"/>
      <name val="Calibri"/>
      <family val="2"/>
      <scheme val="minor"/>
    </font>
    <font>
      <b/>
      <sz val="20"/>
      <name val="Century Gothic"/>
      <family val="2"/>
    </font>
    <font>
      <b/>
      <sz val="20"/>
      <color rgb="FF00B050"/>
      <name val="Calibri"/>
      <family val="2"/>
      <scheme val="minor"/>
    </font>
    <font>
      <sz val="20"/>
      <color rgb="FF000000"/>
      <name val="Century Gothic"/>
      <family val="2"/>
    </font>
    <font>
      <b/>
      <sz val="16"/>
      <name val="Century Gothic"/>
      <family val="2"/>
    </font>
    <font>
      <b/>
      <sz val="18"/>
      <name val="Century Gothic"/>
      <family val="2"/>
    </font>
    <font>
      <sz val="11"/>
      <color rgb="FF000000"/>
      <name val="Calibri"/>
      <family val="2"/>
    </font>
    <font>
      <sz val="11"/>
      <name val="Calibri"/>
      <family val="2"/>
    </font>
    <font>
      <sz val="16"/>
      <color rgb="FF00B050"/>
      <name val="Century Gothic"/>
      <family val="2"/>
    </font>
    <font>
      <b/>
      <sz val="30"/>
      <name val="Century Gothic"/>
      <family val="2"/>
    </font>
  </fonts>
  <fills count="1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D9D9D9"/>
        <bgColor indexed="64"/>
      </patternFill>
    </fill>
    <fill>
      <patternFill patternType="solid">
        <fgColor rgb="FFD0CECE"/>
        <bgColor indexed="64"/>
      </patternFill>
    </fill>
    <fill>
      <patternFill patternType="solid">
        <fgColor rgb="FFE7E6E6"/>
        <bgColor indexed="64"/>
      </patternFill>
    </fill>
    <fill>
      <patternFill patternType="solid">
        <fgColor rgb="FFBFBFBF"/>
        <bgColor indexed="64"/>
      </patternFill>
    </fill>
    <fill>
      <patternFill patternType="solid">
        <fgColor rgb="FFC6EFCE"/>
      </patternFill>
    </fill>
    <fill>
      <patternFill patternType="solid">
        <fgColor rgb="FFFFFF0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rgb="FF000000"/>
      </bottom>
      <diagonal/>
    </border>
    <border>
      <left/>
      <right style="medium">
        <color rgb="FF000000"/>
      </right>
      <top/>
      <bottom/>
      <diagonal/>
    </border>
    <border>
      <left/>
      <right/>
      <top/>
      <bottom style="medium">
        <color rgb="FF000000"/>
      </bottom>
      <diagonal/>
    </border>
    <border>
      <left/>
      <right style="thin">
        <color indexed="64"/>
      </right>
      <top style="thin">
        <color indexed="64"/>
      </top>
      <bottom/>
      <diagonal/>
    </border>
    <border>
      <left style="thin">
        <color indexed="64"/>
      </left>
      <right/>
      <top style="thin">
        <color indexed="64"/>
      </top>
      <bottom/>
      <diagonal/>
    </border>
    <border>
      <left style="medium">
        <color rgb="FFD4D4D4"/>
      </left>
      <right style="medium">
        <color rgb="FFD4D4D4"/>
      </right>
      <top style="medium">
        <color rgb="FFD4D4D4"/>
      </top>
      <bottom style="medium">
        <color rgb="FFD4D4D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s>
  <cellStyleXfs count="15">
    <xf numFmtId="0" fontId="0" fillId="0" borderId="0"/>
    <xf numFmtId="43" fontId="52" fillId="0" borderId="0" applyFont="0" applyFill="0" applyBorder="0" applyAlignment="0" applyProtection="0"/>
    <xf numFmtId="164" fontId="52" fillId="0" borderId="0" applyFont="0" applyFill="0" applyBorder="0" applyAlignment="0" applyProtection="0"/>
    <xf numFmtId="0" fontId="131" fillId="8" borderId="0" applyNumberFormat="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cellStyleXfs>
  <cellXfs count="1567">
    <xf numFmtId="0" fontId="0" fillId="0" borderId="0" xfId="0"/>
    <xf numFmtId="0" fontId="1" fillId="0" borderId="0" xfId="0" applyFont="1"/>
    <xf numFmtId="0" fontId="1"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1" fillId="0" borderId="5" xfId="0" applyFont="1" applyBorder="1"/>
    <xf numFmtId="0" fontId="1" fillId="0" borderId="1" xfId="0" applyFont="1" applyBorder="1" applyAlignment="1">
      <alignment wrapText="1"/>
    </xf>
    <xf numFmtId="0" fontId="0" fillId="0" borderId="0" xfId="0" applyAlignment="1">
      <alignment wrapText="1"/>
    </xf>
    <xf numFmtId="0" fontId="1" fillId="0" borderId="0" xfId="0" applyFont="1" applyAlignment="1">
      <alignment wrapText="1"/>
    </xf>
    <xf numFmtId="0" fontId="1" fillId="0" borderId="6" xfId="0" applyFont="1" applyBorder="1" applyAlignment="1">
      <alignment wrapText="1"/>
    </xf>
    <xf numFmtId="0" fontId="1" fillId="0" borderId="7" xfId="0" applyFont="1" applyBorder="1" applyAlignment="1">
      <alignment wrapText="1"/>
    </xf>
    <xf numFmtId="0" fontId="1" fillId="0" borderId="8" xfId="0" applyFont="1" applyBorder="1" applyAlignment="1">
      <alignment wrapText="1"/>
    </xf>
    <xf numFmtId="0" fontId="0" fillId="0" borderId="9" xfId="0" applyBorder="1"/>
    <xf numFmtId="0" fontId="0" fillId="0" borderId="7" xfId="0" applyBorder="1"/>
    <xf numFmtId="0" fontId="0" fillId="0" borderId="8" xfId="0" applyBorder="1"/>
    <xf numFmtId="0" fontId="1" fillId="0" borderId="10" xfId="0" applyFont="1" applyBorder="1" applyAlignment="1">
      <alignment wrapText="1"/>
    </xf>
    <xf numFmtId="0" fontId="1" fillId="0" borderId="12" xfId="0" applyFont="1" applyBorder="1"/>
    <xf numFmtId="0" fontId="0" fillId="0" borderId="11" xfId="0" applyBorder="1"/>
    <xf numFmtId="0" fontId="0" fillId="0" borderId="12" xfId="0" applyBorder="1"/>
    <xf numFmtId="0" fontId="0" fillId="0" borderId="1" xfId="0" applyBorder="1"/>
    <xf numFmtId="0" fontId="0" fillId="0" borderId="1" xfId="0" applyBorder="1" applyAlignment="1">
      <alignment wrapText="1"/>
    </xf>
    <xf numFmtId="0" fontId="2" fillId="0" borderId="0" xfId="0" applyFont="1" applyAlignment="1">
      <alignment horizontal="left"/>
    </xf>
    <xf numFmtId="0" fontId="2" fillId="0" borderId="6" xfId="0" applyFont="1" applyBorder="1" applyAlignment="1">
      <alignment horizontal="left"/>
    </xf>
    <xf numFmtId="0" fontId="2" fillId="0" borderId="4" xfId="0" applyFont="1" applyBorder="1" applyAlignment="1">
      <alignment horizontal="left"/>
    </xf>
    <xf numFmtId="0" fontId="3" fillId="0" borderId="5" xfId="0" applyFont="1" applyBorder="1" applyAlignment="1">
      <alignment vertical="center"/>
    </xf>
    <xf numFmtId="0" fontId="0" fillId="0" borderId="10" xfId="0" applyBorder="1" applyAlignment="1">
      <alignment wrapText="1"/>
    </xf>
    <xf numFmtId="0" fontId="0" fillId="0" borderId="12" xfId="0" applyBorder="1" applyAlignment="1">
      <alignment wrapText="1"/>
    </xf>
    <xf numFmtId="0" fontId="1" fillId="0" borderId="12" xfId="0" applyFont="1" applyBorder="1" applyAlignment="1">
      <alignment wrapText="1"/>
    </xf>
    <xf numFmtId="0" fontId="0" fillId="0" borderId="17" xfId="0" applyBorder="1"/>
    <xf numFmtId="3" fontId="1" fillId="0" borderId="1" xfId="0" applyNumberFormat="1" applyFont="1" applyBorder="1"/>
    <xf numFmtId="3" fontId="1" fillId="0" borderId="1" xfId="0" applyNumberFormat="1" applyFont="1" applyBorder="1" applyAlignment="1">
      <alignment wrapText="1"/>
    </xf>
    <xf numFmtId="0" fontId="2" fillId="0" borderId="2" xfId="0" applyFont="1" applyBorder="1" applyAlignment="1">
      <alignment horizontal="left"/>
    </xf>
    <xf numFmtId="0" fontId="2" fillId="0" borderId="3" xfId="0" applyFont="1" applyBorder="1" applyAlignment="1">
      <alignment horizontal="left"/>
    </xf>
    <xf numFmtId="165" fontId="0" fillId="0" borderId="12" xfId="0" applyNumberFormat="1" applyBorder="1"/>
    <xf numFmtId="14" fontId="0" fillId="0" borderId="1" xfId="0" applyNumberFormat="1" applyBorder="1" applyAlignment="1">
      <alignment wrapText="1"/>
    </xf>
    <xf numFmtId="3" fontId="4" fillId="0" borderId="1" xfId="0" applyNumberFormat="1" applyFont="1" applyBorder="1" applyAlignment="1">
      <alignment wrapText="1"/>
    </xf>
    <xf numFmtId="0" fontId="1" fillId="0" borderId="24" xfId="0" applyFont="1" applyBorder="1" applyAlignment="1">
      <alignment wrapText="1"/>
    </xf>
    <xf numFmtId="166" fontId="6" fillId="0" borderId="23" xfId="0" applyNumberFormat="1" applyFont="1" applyBorder="1" applyAlignment="1">
      <alignment horizontal="left"/>
    </xf>
    <xf numFmtId="0" fontId="0" fillId="0" borderId="10" xfId="0" applyBorder="1" applyAlignment="1">
      <alignment horizontal="right" wrapText="1"/>
    </xf>
    <xf numFmtId="14" fontId="0" fillId="0" borderId="1" xfId="0" applyNumberFormat="1" applyBorder="1"/>
    <xf numFmtId="0" fontId="0" fillId="0" borderId="1" xfId="0" applyBorder="1" applyAlignment="1">
      <alignment horizontal="right"/>
    </xf>
    <xf numFmtId="0" fontId="0" fillId="0" borderId="1" xfId="0" applyBorder="1" applyAlignment="1">
      <alignment horizontal="right" wrapText="1"/>
    </xf>
    <xf numFmtId="0" fontId="0" fillId="0" borderId="1" xfId="0" applyBorder="1" applyAlignment="1">
      <alignment horizontal="left" wrapText="1"/>
    </xf>
    <xf numFmtId="0" fontId="1" fillId="0" borderId="3" xfId="0" applyFont="1" applyBorder="1" applyAlignment="1">
      <alignment horizontal="left"/>
    </xf>
    <xf numFmtId="0" fontId="0" fillId="0" borderId="26" xfId="0" applyBorder="1"/>
    <xf numFmtId="0" fontId="0" fillId="0" borderId="1" xfId="0" applyBorder="1" applyAlignment="1">
      <alignment horizontal="left"/>
    </xf>
    <xf numFmtId="0" fontId="9" fillId="0" borderId="12" xfId="0" applyFont="1" applyBorder="1"/>
    <xf numFmtId="0" fontId="10" fillId="0" borderId="12" xfId="0" applyFont="1" applyBorder="1"/>
    <xf numFmtId="0" fontId="0" fillId="0" borderId="0" xfId="0" applyAlignment="1">
      <alignment horizontal="left"/>
    </xf>
    <xf numFmtId="0" fontId="0" fillId="0" borderId="0" xfId="0" applyAlignment="1">
      <alignment horizontal="left" wrapText="1"/>
    </xf>
    <xf numFmtId="0" fontId="0" fillId="0" borderId="6" xfId="0" applyBorder="1" applyAlignment="1">
      <alignment horizontal="left"/>
    </xf>
    <xf numFmtId="0" fontId="10" fillId="0" borderId="1" xfId="0" applyFont="1" applyBorder="1" applyAlignment="1">
      <alignment wrapText="1"/>
    </xf>
    <xf numFmtId="0" fontId="9" fillId="0" borderId="1" xfId="0" applyFont="1" applyBorder="1" applyAlignment="1">
      <alignment wrapText="1"/>
    </xf>
    <xf numFmtId="0" fontId="12" fillId="0" borderId="12" xfId="0" applyFont="1" applyBorder="1"/>
    <xf numFmtId="0" fontId="0" fillId="0" borderId="11" xfId="0" applyBorder="1" applyAlignment="1">
      <alignment horizontal="left"/>
    </xf>
    <xf numFmtId="0" fontId="11" fillId="0" borderId="1" xfId="0" applyFont="1" applyBorder="1" applyAlignment="1">
      <alignment wrapText="1"/>
    </xf>
    <xf numFmtId="0" fontId="14" fillId="0" borderId="0" xfId="0" applyFont="1"/>
    <xf numFmtId="14" fontId="0" fillId="0" borderId="12" xfId="0" applyNumberFormat="1" applyBorder="1" applyAlignment="1">
      <alignment horizontal="left"/>
    </xf>
    <xf numFmtId="0" fontId="15" fillId="0" borderId="1" xfId="0" applyFont="1" applyBorder="1" applyAlignment="1">
      <alignment horizontal="right"/>
    </xf>
    <xf numFmtId="0" fontId="0" fillId="0" borderId="12" xfId="0" applyBorder="1" applyAlignment="1">
      <alignment horizontal="left"/>
    </xf>
    <xf numFmtId="165" fontId="0" fillId="0" borderId="12" xfId="0" applyNumberFormat="1" applyBorder="1" applyAlignment="1">
      <alignment horizontal="left"/>
    </xf>
    <xf numFmtId="0" fontId="0" fillId="0" borderId="12" xfId="0" applyBorder="1" applyAlignment="1">
      <alignment horizontal="left" wrapText="1"/>
    </xf>
    <xf numFmtId="0" fontId="15" fillId="0" borderId="1" xfId="0" applyFont="1" applyBorder="1" applyAlignment="1">
      <alignment horizontal="left" wrapText="1"/>
    </xf>
    <xf numFmtId="165" fontId="15" fillId="0" borderId="12" xfId="0" applyNumberFormat="1" applyFont="1" applyBorder="1" applyAlignment="1">
      <alignment horizontal="left"/>
    </xf>
    <xf numFmtId="0" fontId="15" fillId="0" borderId="12" xfId="0" applyFont="1" applyBorder="1"/>
    <xf numFmtId="0" fontId="15" fillId="0" borderId="1" xfId="0" applyFont="1" applyBorder="1" applyAlignment="1">
      <alignment wrapText="1"/>
    </xf>
    <xf numFmtId="14" fontId="0" fillId="0" borderId="1" xfId="0" applyNumberFormat="1" applyBorder="1" applyAlignment="1">
      <alignment horizontal="left" wrapText="1"/>
    </xf>
    <xf numFmtId="3" fontId="15" fillId="0" borderId="1" xfId="0" applyNumberFormat="1" applyFont="1" applyBorder="1"/>
    <xf numFmtId="3" fontId="15" fillId="0" borderId="1" xfId="0" applyNumberFormat="1" applyFont="1" applyBorder="1" applyAlignment="1">
      <alignment wrapText="1"/>
    </xf>
    <xf numFmtId="14" fontId="15" fillId="0" borderId="1" xfId="0" applyNumberFormat="1" applyFont="1" applyBorder="1" applyAlignment="1">
      <alignment wrapText="1"/>
    </xf>
    <xf numFmtId="14" fontId="15" fillId="0" borderId="1" xfId="0" applyNumberFormat="1" applyFont="1" applyBorder="1" applyAlignment="1">
      <alignment horizontal="left" wrapText="1"/>
    </xf>
    <xf numFmtId="14" fontId="0" fillId="0" borderId="12" xfId="0" applyNumberFormat="1" applyBorder="1" applyAlignment="1">
      <alignment horizontal="right"/>
    </xf>
    <xf numFmtId="165" fontId="15" fillId="0" borderId="12" xfId="0" applyNumberFormat="1" applyFont="1" applyBorder="1"/>
    <xf numFmtId="0" fontId="16" fillId="0" borderId="0" xfId="0" applyFont="1"/>
    <xf numFmtId="0" fontId="15" fillId="0" borderId="12" xfId="0" applyFont="1" applyBorder="1" applyAlignment="1">
      <alignment horizontal="left" wrapText="1"/>
    </xf>
    <xf numFmtId="0" fontId="1" fillId="0" borderId="0" xfId="0" applyFont="1" applyAlignment="1">
      <alignment horizontal="left"/>
    </xf>
    <xf numFmtId="0" fontId="1" fillId="0" borderId="0" xfId="0" applyFont="1" applyAlignment="1">
      <alignment horizontal="left" wrapText="1"/>
    </xf>
    <xf numFmtId="14" fontId="0" fillId="0" borderId="0" xfId="0" applyNumberFormat="1" applyAlignment="1">
      <alignment horizontal="left"/>
    </xf>
    <xf numFmtId="0" fontId="15" fillId="0" borderId="12" xfId="0" applyFont="1" applyBorder="1" applyAlignment="1">
      <alignment wrapText="1"/>
    </xf>
    <xf numFmtId="0" fontId="9" fillId="0" borderId="1" xfId="0" applyFont="1" applyBorder="1" applyAlignment="1">
      <alignment horizontal="left"/>
    </xf>
    <xf numFmtId="0" fontId="9" fillId="0" borderId="1" xfId="0" applyFont="1" applyBorder="1" applyAlignment="1">
      <alignment horizontal="left" wrapText="1"/>
    </xf>
    <xf numFmtId="14" fontId="9" fillId="0" borderId="1" xfId="0" applyNumberFormat="1" applyFont="1" applyBorder="1" applyAlignment="1">
      <alignment horizontal="left" wrapText="1"/>
    </xf>
    <xf numFmtId="165" fontId="9" fillId="0" borderId="12" xfId="0" applyNumberFormat="1" applyFont="1" applyBorder="1" applyAlignment="1">
      <alignment horizontal="left"/>
    </xf>
    <xf numFmtId="0" fontId="17" fillId="0" borderId="1" xfId="0" applyFont="1" applyBorder="1" applyAlignment="1">
      <alignment wrapText="1"/>
    </xf>
    <xf numFmtId="0" fontId="17" fillId="0" borderId="12" xfId="0" applyFont="1" applyBorder="1"/>
    <xf numFmtId="0" fontId="15" fillId="0" borderId="1" xfId="0" applyFont="1" applyBorder="1"/>
    <xf numFmtId="165" fontId="17" fillId="0" borderId="12" xfId="0" applyNumberFormat="1" applyFont="1" applyBorder="1"/>
    <xf numFmtId="166" fontId="18" fillId="0" borderId="23" xfId="0" applyNumberFormat="1" applyFont="1" applyBorder="1" applyAlignment="1">
      <alignment horizontal="left"/>
    </xf>
    <xf numFmtId="14" fontId="15" fillId="0" borderId="1" xfId="0" applyNumberFormat="1" applyFont="1" applyBorder="1"/>
    <xf numFmtId="0" fontId="15" fillId="0" borderId="10" xfId="0" applyFont="1" applyBorder="1" applyAlignment="1">
      <alignment wrapText="1"/>
    </xf>
    <xf numFmtId="14" fontId="15" fillId="0" borderId="12" xfId="0" applyNumberFormat="1" applyFont="1" applyBorder="1" applyAlignment="1">
      <alignment horizontal="left"/>
    </xf>
    <xf numFmtId="0" fontId="15" fillId="0" borderId="1" xfId="0" applyFont="1" applyBorder="1" applyAlignment="1">
      <alignment horizontal="right" wrapText="1"/>
    </xf>
    <xf numFmtId="0" fontId="19" fillId="0" borderId="1" xfId="0" applyFont="1" applyBorder="1" applyAlignment="1">
      <alignment wrapText="1"/>
    </xf>
    <xf numFmtId="0" fontId="19" fillId="0" borderId="12" xfId="0" applyFont="1" applyBorder="1"/>
    <xf numFmtId="165" fontId="19" fillId="0" borderId="12" xfId="0" applyNumberFormat="1" applyFont="1" applyBorder="1"/>
    <xf numFmtId="14" fontId="1" fillId="0" borderId="1" xfId="0" applyNumberFormat="1" applyFont="1" applyBorder="1"/>
    <xf numFmtId="0" fontId="1" fillId="0" borderId="10" xfId="0" applyFont="1" applyBorder="1" applyAlignment="1">
      <alignment horizontal="right" wrapText="1"/>
    </xf>
    <xf numFmtId="0" fontId="15" fillId="0" borderId="1" xfId="0" applyFont="1" applyBorder="1" applyAlignment="1">
      <alignment vertical="center" wrapText="1"/>
    </xf>
    <xf numFmtId="0" fontId="9" fillId="0" borderId="12" xfId="0" applyFont="1" applyBorder="1" applyAlignment="1">
      <alignment wrapText="1"/>
    </xf>
    <xf numFmtId="0" fontId="21" fillId="0" borderId="0" xfId="0" applyFont="1"/>
    <xf numFmtId="0" fontId="21" fillId="0" borderId="0" xfId="0" applyFont="1" applyAlignment="1">
      <alignment wrapText="1"/>
    </xf>
    <xf numFmtId="0" fontId="22" fillId="0" borderId="0" xfId="0" applyFont="1"/>
    <xf numFmtId="14" fontId="23" fillId="0" borderId="1" xfId="0" applyNumberFormat="1" applyFont="1" applyBorder="1"/>
    <xf numFmtId="0" fontId="23" fillId="0" borderId="1" xfId="0" applyFont="1" applyBorder="1" applyAlignment="1">
      <alignment wrapText="1"/>
    </xf>
    <xf numFmtId="0" fontId="23" fillId="0" borderId="1" xfId="0" applyFont="1" applyBorder="1"/>
    <xf numFmtId="0" fontId="23" fillId="0" borderId="10" xfId="0" applyFont="1" applyBorder="1" applyAlignment="1">
      <alignment wrapText="1"/>
    </xf>
    <xf numFmtId="0" fontId="23" fillId="0" borderId="12" xfId="0" applyFont="1" applyBorder="1" applyAlignment="1">
      <alignment wrapText="1"/>
    </xf>
    <xf numFmtId="0" fontId="23" fillId="0" borderId="27" xfId="0" applyFont="1" applyBorder="1"/>
    <xf numFmtId="0" fontId="14" fillId="0" borderId="2" xfId="0" applyFont="1" applyBorder="1"/>
    <xf numFmtId="0" fontId="14" fillId="0" borderId="3" xfId="0" applyFont="1" applyBorder="1"/>
    <xf numFmtId="0" fontId="14" fillId="0" borderId="4" xfId="0" applyFont="1" applyBorder="1"/>
    <xf numFmtId="0" fontId="14" fillId="0" borderId="5" xfId="0" applyFont="1" applyBorder="1"/>
    <xf numFmtId="0" fontId="14" fillId="0" borderId="6" xfId="0" applyFont="1" applyBorder="1"/>
    <xf numFmtId="0" fontId="21" fillId="0" borderId="5" xfId="0" applyFont="1" applyBorder="1" applyAlignment="1">
      <alignment vertical="center"/>
    </xf>
    <xf numFmtId="0" fontId="2" fillId="0" borderId="5" xfId="0" applyFont="1" applyBorder="1"/>
    <xf numFmtId="14" fontId="14" fillId="0" borderId="0" xfId="0" applyNumberFormat="1" applyFont="1" applyAlignment="1">
      <alignment horizontal="left"/>
    </xf>
    <xf numFmtId="0" fontId="14" fillId="0" borderId="11" xfId="0" applyFont="1" applyBorder="1"/>
    <xf numFmtId="0" fontId="2" fillId="0" borderId="12" xfId="0" applyFont="1" applyBorder="1"/>
    <xf numFmtId="0" fontId="2" fillId="0" borderId="1" xfId="0" applyFont="1" applyBorder="1"/>
    <xf numFmtId="0" fontId="2" fillId="0" borderId="1" xfId="0" applyFont="1" applyBorder="1" applyAlignment="1">
      <alignment wrapText="1"/>
    </xf>
    <xf numFmtId="0" fontId="2" fillId="0" borderId="12" xfId="0" applyFont="1" applyBorder="1" applyAlignment="1">
      <alignment wrapText="1"/>
    </xf>
    <xf numFmtId="0" fontId="2" fillId="0" borderId="0" xfId="0" applyFont="1" applyAlignment="1">
      <alignment wrapText="1"/>
    </xf>
    <xf numFmtId="0" fontId="24" fillId="0" borderId="12" xfId="0" applyFont="1" applyBorder="1"/>
    <xf numFmtId="14" fontId="14" fillId="0" borderId="1" xfId="0" applyNumberFormat="1" applyFont="1" applyBorder="1" applyAlignment="1">
      <alignment horizontal="right"/>
    </xf>
    <xf numFmtId="0" fontId="14" fillId="0" borderId="1" xfId="0" applyFont="1" applyBorder="1" applyAlignment="1">
      <alignment horizontal="right" wrapText="1"/>
    </xf>
    <xf numFmtId="0" fontId="14" fillId="0" borderId="1" xfId="0" applyFont="1" applyBorder="1" applyAlignment="1">
      <alignment horizontal="right"/>
    </xf>
    <xf numFmtId="0" fontId="14" fillId="0" borderId="10" xfId="0" applyFont="1" applyBorder="1" applyAlignment="1">
      <alignment horizontal="right" wrapText="1"/>
    </xf>
    <xf numFmtId="0" fontId="14" fillId="0" borderId="12" xfId="0" applyFont="1" applyBorder="1" applyAlignment="1">
      <alignment horizontal="right" wrapText="1"/>
    </xf>
    <xf numFmtId="0" fontId="14" fillId="0" borderId="0" xfId="0" applyFont="1" applyAlignment="1">
      <alignment wrapText="1"/>
    </xf>
    <xf numFmtId="3" fontId="14" fillId="0" borderId="1" xfId="0" applyNumberFormat="1" applyFont="1" applyBorder="1" applyAlignment="1">
      <alignment horizontal="right"/>
    </xf>
    <xf numFmtId="0" fontId="14" fillId="0" borderId="16" xfId="0" applyFont="1" applyBorder="1" applyAlignment="1">
      <alignment horizontal="right" wrapText="1"/>
    </xf>
    <xf numFmtId="14" fontId="23" fillId="0" borderId="1" xfId="0" applyNumberFormat="1" applyFont="1" applyBorder="1" applyAlignment="1">
      <alignment horizontal="right"/>
    </xf>
    <xf numFmtId="0" fontId="23" fillId="0" borderId="1" xfId="0" applyFont="1" applyBorder="1" applyAlignment="1">
      <alignment horizontal="right" wrapText="1"/>
    </xf>
    <xf numFmtId="0" fontId="23" fillId="0" borderId="1" xfId="0" applyFont="1" applyBorder="1" applyAlignment="1">
      <alignment horizontal="right"/>
    </xf>
    <xf numFmtId="0" fontId="23" fillId="0" borderId="10" xfId="0" applyFont="1" applyBorder="1" applyAlignment="1">
      <alignment horizontal="right" wrapText="1"/>
    </xf>
    <xf numFmtId="0" fontId="23" fillId="0" borderId="16" xfId="0" applyFont="1" applyBorder="1" applyAlignment="1">
      <alignment horizontal="right" wrapText="1"/>
    </xf>
    <xf numFmtId="0" fontId="25" fillId="0" borderId="1" xfId="0" applyFont="1" applyBorder="1" applyAlignment="1">
      <alignment horizontal="right" wrapText="1"/>
    </xf>
    <xf numFmtId="0" fontId="2" fillId="0" borderId="10" xfId="0" applyFont="1" applyBorder="1" applyAlignment="1">
      <alignment wrapText="1"/>
    </xf>
    <xf numFmtId="0" fontId="14" fillId="0" borderId="26" xfId="0" applyFont="1" applyBorder="1"/>
    <xf numFmtId="0" fontId="26" fillId="0" borderId="12" xfId="0" applyFont="1" applyBorder="1"/>
    <xf numFmtId="0" fontId="6" fillId="0" borderId="12" xfId="0" applyFont="1" applyBorder="1"/>
    <xf numFmtId="0" fontId="14" fillId="0" borderId="1" xfId="0" applyFont="1" applyBorder="1" applyAlignment="1">
      <alignment wrapText="1"/>
    </xf>
    <xf numFmtId="0" fontId="2" fillId="0" borderId="0" xfId="0" applyFont="1"/>
    <xf numFmtId="14" fontId="14" fillId="0" borderId="12" xfId="0" applyNumberFormat="1" applyFont="1" applyBorder="1" applyAlignment="1">
      <alignment horizontal="left"/>
    </xf>
    <xf numFmtId="0" fontId="14" fillId="0" borderId="1" xfId="0" applyFont="1" applyBorder="1" applyAlignment="1">
      <alignment horizontal="left" wrapText="1"/>
    </xf>
    <xf numFmtId="0" fontId="14" fillId="0" borderId="1" xfId="0" applyFont="1" applyBorder="1" applyAlignment="1">
      <alignment horizontal="left"/>
    </xf>
    <xf numFmtId="14" fontId="14" fillId="0" borderId="1" xfId="0" applyNumberFormat="1" applyFont="1" applyBorder="1" applyAlignment="1">
      <alignment horizontal="left" wrapText="1"/>
    </xf>
    <xf numFmtId="14" fontId="6" fillId="0" borderId="1" xfId="0" applyNumberFormat="1" applyFont="1" applyBorder="1" applyAlignment="1">
      <alignment horizontal="left" wrapText="1"/>
    </xf>
    <xf numFmtId="0" fontId="14" fillId="0" borderId="12" xfId="0" applyFont="1" applyBorder="1" applyAlignment="1">
      <alignment horizontal="left"/>
    </xf>
    <xf numFmtId="0" fontId="23" fillId="0" borderId="1" xfId="0" applyFont="1" applyBorder="1" applyAlignment="1">
      <alignment horizontal="left" wrapText="1"/>
    </xf>
    <xf numFmtId="2" fontId="26" fillId="0" borderId="12" xfId="0" applyNumberFormat="1" applyFont="1" applyBorder="1" applyAlignment="1">
      <alignment horizontal="right"/>
    </xf>
    <xf numFmtId="14" fontId="2" fillId="0" borderId="12" xfId="0" applyNumberFormat="1" applyFont="1" applyBorder="1" applyAlignment="1">
      <alignment horizontal="left"/>
    </xf>
    <xf numFmtId="0" fontId="2" fillId="0" borderId="1" xfId="0" applyFont="1" applyBorder="1" applyAlignment="1">
      <alignment horizontal="left" wrapText="1"/>
    </xf>
    <xf numFmtId="0" fontId="2" fillId="0" borderId="12" xfId="0" applyFont="1" applyBorder="1" applyAlignment="1">
      <alignment horizontal="left"/>
    </xf>
    <xf numFmtId="14" fontId="23" fillId="0" borderId="12" xfId="0" applyNumberFormat="1" applyFont="1" applyBorder="1" applyAlignment="1">
      <alignment horizontal="right"/>
    </xf>
    <xf numFmtId="0" fontId="23" fillId="0" borderId="12" xfId="0" applyFont="1" applyBorder="1"/>
    <xf numFmtId="0" fontId="14" fillId="0" borderId="12" xfId="0" applyFont="1" applyBorder="1"/>
    <xf numFmtId="0" fontId="25" fillId="0" borderId="1" xfId="0" applyFont="1" applyBorder="1" applyAlignment="1">
      <alignment wrapText="1"/>
    </xf>
    <xf numFmtId="14" fontId="2" fillId="0" borderId="12" xfId="0" applyNumberFormat="1" applyFont="1" applyBorder="1"/>
    <xf numFmtId="0" fontId="2" fillId="0" borderId="0" xfId="0" applyFont="1" applyAlignment="1">
      <alignment horizontal="left" wrapText="1"/>
    </xf>
    <xf numFmtId="14" fontId="23" fillId="0" borderId="1" xfId="0" applyNumberFormat="1" applyFont="1" applyBorder="1" applyAlignment="1">
      <alignment wrapText="1"/>
    </xf>
    <xf numFmtId="165" fontId="23" fillId="0" borderId="12" xfId="0" applyNumberFormat="1" applyFont="1" applyBorder="1"/>
    <xf numFmtId="0" fontId="6" fillId="0" borderId="0" xfId="0" applyFont="1"/>
    <xf numFmtId="0" fontId="27" fillId="0" borderId="0" xfId="0" applyFont="1"/>
    <xf numFmtId="165" fontId="14" fillId="0" borderId="12" xfId="0" applyNumberFormat="1" applyFont="1" applyBorder="1" applyAlignment="1">
      <alignment horizontal="left"/>
    </xf>
    <xf numFmtId="0" fontId="14" fillId="0" borderId="12" xfId="0" applyFont="1" applyBorder="1" applyAlignment="1">
      <alignment horizontal="left" wrapText="1"/>
    </xf>
    <xf numFmtId="14" fontId="28" fillId="0" borderId="1" xfId="0" applyNumberFormat="1" applyFont="1" applyBorder="1" applyAlignment="1">
      <alignment horizontal="left" wrapText="1"/>
    </xf>
    <xf numFmtId="0" fontId="28" fillId="0" borderId="1" xfId="0" applyFont="1" applyBorder="1" applyAlignment="1">
      <alignment horizontal="left" wrapText="1"/>
    </xf>
    <xf numFmtId="165" fontId="28" fillId="0" borderId="12" xfId="0" applyNumberFormat="1" applyFont="1" applyBorder="1" applyAlignment="1">
      <alignment horizontal="left"/>
    </xf>
    <xf numFmtId="0" fontId="28" fillId="0" borderId="12" xfId="0" applyFont="1" applyBorder="1" applyAlignment="1">
      <alignment horizontal="left" wrapText="1"/>
    </xf>
    <xf numFmtId="165" fontId="23" fillId="0" borderId="12" xfId="0" applyNumberFormat="1" applyFont="1" applyBorder="1" applyAlignment="1">
      <alignment horizontal="left"/>
    </xf>
    <xf numFmtId="0" fontId="23" fillId="0" borderId="12" xfId="0" applyFont="1" applyBorder="1" applyAlignment="1">
      <alignment horizontal="left" wrapText="1"/>
    </xf>
    <xf numFmtId="0" fontId="6" fillId="0" borderId="12" xfId="0" applyFont="1" applyBorder="1" applyAlignment="1">
      <alignment wrapText="1"/>
    </xf>
    <xf numFmtId="0" fontId="14" fillId="0" borderId="12" xfId="0" applyFont="1" applyBorder="1" applyAlignment="1">
      <alignment wrapText="1"/>
    </xf>
    <xf numFmtId="14" fontId="14" fillId="0" borderId="1" xfId="0" applyNumberFormat="1" applyFont="1" applyBorder="1" applyAlignment="1">
      <alignment wrapText="1"/>
    </xf>
    <xf numFmtId="14" fontId="25" fillId="0" borderId="1" xfId="0" applyNumberFormat="1" applyFont="1" applyBorder="1" applyAlignment="1">
      <alignment wrapText="1"/>
    </xf>
    <xf numFmtId="0" fontId="25" fillId="0" borderId="12" xfId="0" applyFont="1" applyBorder="1"/>
    <xf numFmtId="0" fontId="14" fillId="0" borderId="0" xfId="0" applyFont="1" applyAlignment="1">
      <alignment horizontal="left"/>
    </xf>
    <xf numFmtId="0" fontId="14" fillId="0" borderId="11" xfId="0" applyFont="1" applyBorder="1" applyAlignment="1">
      <alignment horizontal="left"/>
    </xf>
    <xf numFmtId="0" fontId="14" fillId="0" borderId="0" xfId="0" applyFont="1" applyAlignment="1">
      <alignment horizontal="left" wrapText="1"/>
    </xf>
    <xf numFmtId="0" fontId="14" fillId="0" borderId="6" xfId="0" applyFont="1" applyBorder="1" applyAlignment="1">
      <alignment horizontal="left"/>
    </xf>
    <xf numFmtId="0" fontId="26" fillId="0" borderId="1" xfId="0" applyFont="1" applyBorder="1" applyAlignment="1">
      <alignment wrapText="1"/>
    </xf>
    <xf numFmtId="0" fontId="6" fillId="0" borderId="1" xfId="0" applyFont="1" applyBorder="1" applyAlignment="1">
      <alignment wrapText="1"/>
    </xf>
    <xf numFmtId="0" fontId="23" fillId="0" borderId="1" xfId="0" applyFont="1" applyBorder="1" applyAlignment="1">
      <alignment vertical="center" wrapText="1"/>
    </xf>
    <xf numFmtId="0" fontId="2" fillId="0" borderId="24" xfId="0" applyFont="1" applyBorder="1" applyAlignment="1">
      <alignment wrapText="1"/>
    </xf>
    <xf numFmtId="3" fontId="2" fillId="0" borderId="1" xfId="0" applyNumberFormat="1" applyFont="1" applyBorder="1"/>
    <xf numFmtId="3" fontId="2" fillId="0" borderId="1" xfId="0" applyNumberFormat="1" applyFont="1" applyBorder="1" applyAlignment="1">
      <alignment wrapText="1"/>
    </xf>
    <xf numFmtId="0" fontId="2" fillId="0" borderId="6" xfId="0" applyFont="1" applyBorder="1" applyAlignment="1">
      <alignment wrapText="1"/>
    </xf>
    <xf numFmtId="3" fontId="23" fillId="0" borderId="1" xfId="0" applyNumberFormat="1" applyFont="1" applyBorder="1" applyAlignment="1">
      <alignment wrapText="1"/>
    </xf>
    <xf numFmtId="0" fontId="14" fillId="0" borderId="9" xfId="0" applyFont="1" applyBorder="1"/>
    <xf numFmtId="0" fontId="14" fillId="0" borderId="7" xfId="0" applyFont="1" applyBorder="1"/>
    <xf numFmtId="0" fontId="2" fillId="0" borderId="7" xfId="0" applyFont="1" applyBorder="1" applyAlignment="1">
      <alignment wrapText="1"/>
    </xf>
    <xf numFmtId="0" fontId="2" fillId="0" borderId="8" xfId="0" applyFont="1" applyBorder="1" applyAlignment="1">
      <alignment wrapText="1"/>
    </xf>
    <xf numFmtId="0" fontId="14" fillId="0" borderId="17" xfId="0" applyFont="1" applyBorder="1"/>
    <xf numFmtId="0" fontId="14" fillId="0" borderId="8" xfId="0" applyFont="1" applyBorder="1"/>
    <xf numFmtId="8" fontId="23" fillId="0" borderId="1" xfId="0" applyNumberFormat="1" applyFont="1" applyBorder="1" applyAlignment="1">
      <alignment wrapText="1"/>
    </xf>
    <xf numFmtId="6" fontId="23" fillId="0" borderId="1" xfId="0" applyNumberFormat="1" applyFont="1" applyBorder="1" applyAlignment="1">
      <alignment wrapText="1"/>
    </xf>
    <xf numFmtId="14" fontId="2" fillId="0" borderId="1" xfId="0" applyNumberFormat="1" applyFont="1" applyBorder="1" applyAlignment="1">
      <alignment wrapText="1"/>
    </xf>
    <xf numFmtId="165" fontId="2" fillId="0" borderId="12" xfId="0" applyNumberFormat="1" applyFont="1" applyBorder="1"/>
    <xf numFmtId="14" fontId="23" fillId="0" borderId="1" xfId="0" applyNumberFormat="1" applyFont="1" applyBorder="1" applyAlignment="1">
      <alignment horizontal="right" wrapText="1"/>
    </xf>
    <xf numFmtId="0" fontId="30" fillId="0" borderId="0" xfId="0" applyFont="1" applyAlignment="1">
      <alignment horizontal="left"/>
    </xf>
    <xf numFmtId="0" fontId="31" fillId="0" borderId="6" xfId="0" applyFont="1" applyBorder="1"/>
    <xf numFmtId="166" fontId="32" fillId="0" borderId="23" xfId="0" applyNumberFormat="1" applyFont="1" applyBorder="1" applyAlignment="1">
      <alignment horizontal="left"/>
    </xf>
    <xf numFmtId="0" fontId="2" fillId="0" borderId="28" xfId="0" applyFont="1" applyBorder="1"/>
    <xf numFmtId="0" fontId="23" fillId="0" borderId="1" xfId="0" applyFont="1" applyBorder="1" applyAlignment="1">
      <alignment horizontal="left"/>
    </xf>
    <xf numFmtId="0" fontId="23" fillId="0" borderId="12" xfId="0" applyFont="1" applyBorder="1" applyAlignment="1">
      <alignment horizontal="right" wrapText="1"/>
    </xf>
    <xf numFmtId="0" fontId="30" fillId="0" borderId="3" xfId="0" applyFont="1" applyBorder="1" applyAlignment="1">
      <alignment horizontal="left"/>
    </xf>
    <xf numFmtId="0" fontId="30" fillId="0" borderId="4" xfId="0" applyFont="1" applyBorder="1" applyAlignment="1">
      <alignment horizontal="left"/>
    </xf>
    <xf numFmtId="0" fontId="30" fillId="0" borderId="2" xfId="0" applyFont="1" applyBorder="1" applyAlignment="1">
      <alignment horizontal="left"/>
    </xf>
    <xf numFmtId="0" fontId="30" fillId="0" borderId="6" xfId="0" applyFont="1" applyBorder="1" applyAlignment="1">
      <alignment horizontal="left"/>
    </xf>
    <xf numFmtId="0" fontId="30" fillId="0" borderId="0" xfId="0" applyFont="1" applyAlignment="1">
      <alignment wrapText="1"/>
    </xf>
    <xf numFmtId="0" fontId="6" fillId="0" borderId="1" xfId="0" applyFont="1" applyBorder="1"/>
    <xf numFmtId="0" fontId="30" fillId="0" borderId="0" xfId="0" applyFont="1" applyAlignment="1">
      <alignment horizontal="left" wrapText="1"/>
    </xf>
    <xf numFmtId="0" fontId="31" fillId="0" borderId="0" xfId="0" applyFont="1"/>
    <xf numFmtId="0" fontId="31" fillId="0" borderId="0" xfId="0" applyFont="1" applyAlignment="1">
      <alignment wrapText="1"/>
    </xf>
    <xf numFmtId="0" fontId="31" fillId="0" borderId="0" xfId="0" applyFont="1" applyAlignment="1">
      <alignment horizontal="left"/>
    </xf>
    <xf numFmtId="0" fontId="31" fillId="0" borderId="0" xfId="0" applyFont="1" applyAlignment="1">
      <alignment horizontal="left" wrapText="1"/>
    </xf>
    <xf numFmtId="0" fontId="31" fillId="0" borderId="6" xfId="0" applyFont="1" applyBorder="1" applyAlignment="1">
      <alignment horizontal="left"/>
    </xf>
    <xf numFmtId="0" fontId="34" fillId="0" borderId="1" xfId="0" applyFont="1" applyBorder="1" applyAlignment="1">
      <alignment wrapText="1"/>
    </xf>
    <xf numFmtId="8" fontId="14" fillId="0" borderId="1" xfId="0" applyNumberFormat="1" applyFont="1" applyBorder="1" applyAlignment="1">
      <alignment wrapText="1"/>
    </xf>
    <xf numFmtId="6" fontId="14" fillId="0" borderId="1" xfId="0" applyNumberFormat="1" applyFont="1" applyBorder="1" applyAlignment="1">
      <alignment wrapText="1"/>
    </xf>
    <xf numFmtId="14" fontId="14" fillId="0" borderId="1" xfId="0" applyNumberFormat="1" applyFont="1" applyBorder="1" applyAlignment="1">
      <alignment horizontal="right" wrapText="1"/>
    </xf>
    <xf numFmtId="165" fontId="14" fillId="0" borderId="12" xfId="0" applyNumberFormat="1" applyFont="1" applyBorder="1"/>
    <xf numFmtId="0" fontId="14" fillId="0" borderId="1" xfId="0" applyFont="1" applyBorder="1" applyAlignment="1">
      <alignment vertical="center" wrapText="1"/>
    </xf>
    <xf numFmtId="0" fontId="14" fillId="0" borderId="12" xfId="0" applyFont="1" applyBorder="1" applyAlignment="1">
      <alignment horizontal="right"/>
    </xf>
    <xf numFmtId="0" fontId="14" fillId="0" borderId="1" xfId="0" applyFont="1" applyBorder="1"/>
    <xf numFmtId="14" fontId="23" fillId="0" borderId="1" xfId="0" applyNumberFormat="1" applyFont="1" applyBorder="1" applyAlignment="1">
      <alignment horizontal="left" wrapText="1"/>
    </xf>
    <xf numFmtId="0" fontId="23" fillId="0" borderId="12" xfId="0" applyFont="1" applyBorder="1" applyAlignment="1">
      <alignment horizontal="right"/>
    </xf>
    <xf numFmtId="0" fontId="6" fillId="0" borderId="28" xfId="0" applyFont="1" applyBorder="1"/>
    <xf numFmtId="0" fontId="28" fillId="0" borderId="12" xfId="0" applyFont="1" applyBorder="1" applyAlignment="1">
      <alignment horizontal="right"/>
    </xf>
    <xf numFmtId="0" fontId="28" fillId="0" borderId="1" xfId="0" applyFont="1" applyBorder="1" applyAlignment="1">
      <alignment wrapText="1"/>
    </xf>
    <xf numFmtId="0" fontId="28" fillId="0" borderId="1" xfId="0" applyFont="1" applyBorder="1" applyAlignment="1">
      <alignment horizontal="right" wrapText="1"/>
    </xf>
    <xf numFmtId="14" fontId="28" fillId="0" borderId="1" xfId="0" applyNumberFormat="1" applyFont="1" applyBorder="1" applyAlignment="1">
      <alignment horizontal="right" wrapText="1"/>
    </xf>
    <xf numFmtId="0" fontId="28" fillId="0" borderId="12" xfId="0" applyFont="1" applyBorder="1"/>
    <xf numFmtId="0" fontId="28" fillId="0" borderId="12" xfId="0" applyFont="1" applyBorder="1" applyAlignment="1">
      <alignment wrapText="1"/>
    </xf>
    <xf numFmtId="165" fontId="14" fillId="0" borderId="12" xfId="0" applyNumberFormat="1" applyFont="1" applyBorder="1" applyAlignment="1">
      <alignment horizontal="right"/>
    </xf>
    <xf numFmtId="165" fontId="28" fillId="0" borderId="12" xfId="0" applyNumberFormat="1" applyFont="1" applyBorder="1" applyAlignment="1">
      <alignment horizontal="right"/>
    </xf>
    <xf numFmtId="165" fontId="23" fillId="0" borderId="12" xfId="0" applyNumberFormat="1" applyFont="1" applyBorder="1" applyAlignment="1">
      <alignment horizontal="right"/>
    </xf>
    <xf numFmtId="0" fontId="23" fillId="0" borderId="12" xfId="0" applyFont="1" applyBorder="1" applyAlignment="1">
      <alignment horizontal="left"/>
    </xf>
    <xf numFmtId="0" fontId="26" fillId="0" borderId="28" xfId="0" applyFont="1" applyBorder="1"/>
    <xf numFmtId="0" fontId="14" fillId="0" borderId="1" xfId="0" applyFont="1" applyBorder="1" applyAlignment="1">
      <alignment horizontal="left" vertical="center" wrapText="1"/>
    </xf>
    <xf numFmtId="6" fontId="14" fillId="0" borderId="1" xfId="0" applyNumberFormat="1" applyFont="1" applyBorder="1" applyAlignment="1">
      <alignment horizontal="right" wrapText="1"/>
    </xf>
    <xf numFmtId="0" fontId="35" fillId="0" borderId="12" xfId="0" applyFont="1" applyBorder="1"/>
    <xf numFmtId="8" fontId="2" fillId="0" borderId="1" xfId="0" applyNumberFormat="1" applyFont="1" applyBorder="1" applyAlignment="1">
      <alignment wrapText="1"/>
    </xf>
    <xf numFmtId="14" fontId="36" fillId="0" borderId="1" xfId="0" applyNumberFormat="1" applyFont="1" applyBorder="1" applyAlignment="1">
      <alignment wrapText="1"/>
    </xf>
    <xf numFmtId="0" fontId="36" fillId="0" borderId="1" xfId="0" applyFont="1" applyBorder="1" applyAlignment="1">
      <alignment wrapText="1"/>
    </xf>
    <xf numFmtId="0" fontId="36" fillId="0" borderId="12" xfId="0" applyFont="1" applyBorder="1"/>
    <xf numFmtId="0" fontId="21" fillId="0" borderId="1" xfId="0" applyFont="1" applyBorder="1" applyAlignment="1">
      <alignment wrapText="1"/>
    </xf>
    <xf numFmtId="0" fontId="21" fillId="0" borderId="12" xfId="0" applyFont="1" applyBorder="1"/>
    <xf numFmtId="0" fontId="37" fillId="0" borderId="0" xfId="0" applyFont="1" applyAlignment="1">
      <alignment horizontal="justify" vertical="center"/>
    </xf>
    <xf numFmtId="0" fontId="2" fillId="0" borderId="9"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14" fontId="40" fillId="0" borderId="1" xfId="0" applyNumberFormat="1" applyFont="1" applyBorder="1" applyAlignment="1">
      <alignment wrapText="1"/>
    </xf>
    <xf numFmtId="0" fontId="40" fillId="0" borderId="1" xfId="0" applyFont="1" applyBorder="1" applyAlignment="1">
      <alignment wrapText="1"/>
    </xf>
    <xf numFmtId="0" fontId="40" fillId="0" borderId="12" xfId="0" applyFont="1" applyBorder="1"/>
    <xf numFmtId="0" fontId="27" fillId="0" borderId="1" xfId="0" applyFont="1" applyBorder="1" applyAlignment="1">
      <alignment wrapText="1"/>
    </xf>
    <xf numFmtId="0" fontId="40" fillId="0" borderId="12" xfId="0" applyFont="1" applyBorder="1" applyAlignment="1">
      <alignment wrapText="1"/>
    </xf>
    <xf numFmtId="0" fontId="22" fillId="0" borderId="1" xfId="0" applyFont="1" applyBorder="1" applyAlignment="1">
      <alignment wrapText="1"/>
    </xf>
    <xf numFmtId="0" fontId="22" fillId="0" borderId="1" xfId="0" applyFont="1" applyBorder="1"/>
    <xf numFmtId="0" fontId="41" fillId="0" borderId="1" xfId="0" applyFont="1" applyBorder="1" applyAlignment="1">
      <alignment wrapText="1"/>
    </xf>
    <xf numFmtId="0" fontId="35" fillId="0" borderId="11" xfId="0" applyFont="1" applyBorder="1"/>
    <xf numFmtId="0" fontId="6" fillId="0" borderId="0" xfId="0" applyFont="1" applyAlignment="1">
      <alignment horizontal="left"/>
    </xf>
    <xf numFmtId="0" fontId="6" fillId="0" borderId="6" xfId="0" applyFont="1" applyBorder="1" applyAlignment="1">
      <alignment horizontal="left"/>
    </xf>
    <xf numFmtId="0" fontId="35" fillId="0" borderId="6" xfId="0" applyFont="1" applyBorder="1"/>
    <xf numFmtId="0" fontId="35" fillId="0" borderId="0" xfId="0" applyFont="1"/>
    <xf numFmtId="14" fontId="6" fillId="0" borderId="1" xfId="0" applyNumberFormat="1" applyFont="1" applyBorder="1" applyAlignment="1">
      <alignment wrapText="1"/>
    </xf>
    <xf numFmtId="0" fontId="21" fillId="0" borderId="1" xfId="0" applyFont="1" applyBorder="1"/>
    <xf numFmtId="0" fontId="28" fillId="0" borderId="1" xfId="0" applyFont="1" applyBorder="1" applyAlignment="1">
      <alignment vertical="center" wrapText="1"/>
    </xf>
    <xf numFmtId="14" fontId="21" fillId="0" borderId="1" xfId="0" applyNumberFormat="1" applyFont="1" applyBorder="1" applyAlignment="1">
      <alignment wrapText="1"/>
    </xf>
    <xf numFmtId="0" fontId="21" fillId="0" borderId="12" xfId="0" applyFont="1" applyBorder="1" applyAlignment="1">
      <alignment wrapText="1"/>
    </xf>
    <xf numFmtId="0" fontId="28" fillId="0" borderId="1" xfId="0" applyFont="1" applyBorder="1" applyAlignment="1">
      <alignment horizontal="left" vertical="center" wrapText="1"/>
    </xf>
    <xf numFmtId="0" fontId="35" fillId="0" borderId="1" xfId="0" applyFont="1" applyBorder="1" applyAlignment="1">
      <alignment horizontal="center" wrapText="1"/>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25" fillId="0" borderId="1" xfId="0" applyFont="1" applyBorder="1" applyAlignment="1">
      <alignment horizontal="left" vertical="center" wrapText="1"/>
    </xf>
    <xf numFmtId="0" fontId="25" fillId="0" borderId="1" xfId="0" applyFont="1" applyBorder="1" applyAlignment="1">
      <alignment vertical="center" wrapText="1"/>
    </xf>
    <xf numFmtId="0" fontId="5" fillId="0" borderId="0" xfId="0" applyFont="1" applyAlignment="1">
      <alignment horizontal="left"/>
    </xf>
    <xf numFmtId="0" fontId="34" fillId="0" borderId="30"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30" xfId="0" applyFont="1" applyBorder="1" applyAlignment="1">
      <alignment horizontal="center" vertical="center"/>
    </xf>
    <xf numFmtId="4" fontId="25" fillId="0" borderId="12" xfId="0" applyNumberFormat="1" applyFont="1" applyBorder="1" applyAlignment="1">
      <alignment horizontal="left"/>
    </xf>
    <xf numFmtId="0" fontId="2" fillId="0" borderId="1" xfId="0" applyFont="1" applyBorder="1" applyAlignment="1">
      <alignment horizontal="right" wrapText="1"/>
    </xf>
    <xf numFmtId="0" fontId="2" fillId="0" borderId="12" xfId="0" applyFont="1" applyBorder="1" applyAlignment="1">
      <alignment horizontal="right"/>
    </xf>
    <xf numFmtId="165" fontId="2" fillId="0" borderId="12" xfId="0" applyNumberFormat="1" applyFont="1" applyBorder="1" applyAlignment="1">
      <alignment horizontal="right"/>
    </xf>
    <xf numFmtId="0" fontId="23" fillId="0" borderId="1" xfId="0" applyFont="1" applyBorder="1" applyAlignment="1">
      <alignment horizontal="left" vertical="center" wrapText="1"/>
    </xf>
    <xf numFmtId="0" fontId="24" fillId="0" borderId="1" xfId="0" applyFont="1" applyBorder="1" applyAlignment="1">
      <alignment horizontal="center" wrapText="1"/>
    </xf>
    <xf numFmtId="0" fontId="24" fillId="0" borderId="28" xfId="0" applyFont="1" applyBorder="1" applyAlignment="1">
      <alignment horizontal="center" vertical="center" wrapText="1"/>
    </xf>
    <xf numFmtId="0" fontId="23" fillId="0" borderId="1" xfId="0" applyFont="1" applyBorder="1" applyAlignment="1">
      <alignment horizontal="center" vertical="center" wrapText="1"/>
    </xf>
    <xf numFmtId="6" fontId="23" fillId="0" borderId="1" xfId="0" applyNumberFormat="1" applyFont="1" applyBorder="1" applyAlignment="1">
      <alignment horizontal="right" wrapText="1"/>
    </xf>
    <xf numFmtId="0" fontId="42" fillId="0" borderId="0" xfId="0" applyFont="1" applyAlignment="1">
      <alignment horizontal="left"/>
    </xf>
    <xf numFmtId="0" fontId="42" fillId="0" borderId="6" xfId="0" applyFont="1" applyBorder="1" applyAlignment="1">
      <alignment horizontal="left"/>
    </xf>
    <xf numFmtId="0" fontId="42" fillId="0" borderId="1" xfId="0" applyFont="1" applyBorder="1" applyAlignment="1">
      <alignment wrapText="1"/>
    </xf>
    <xf numFmtId="0" fontId="43" fillId="0" borderId="1" xfId="0" applyFont="1" applyBorder="1"/>
    <xf numFmtId="14" fontId="43" fillId="0" borderId="1" xfId="0" applyNumberFormat="1" applyFont="1" applyBorder="1" applyAlignment="1">
      <alignment wrapText="1"/>
    </xf>
    <xf numFmtId="0" fontId="43" fillId="0" borderId="1" xfId="0" applyFont="1" applyBorder="1" applyAlignment="1">
      <alignment wrapText="1"/>
    </xf>
    <xf numFmtId="0" fontId="43" fillId="0" borderId="12" xfId="0" applyFont="1" applyBorder="1"/>
    <xf numFmtId="14" fontId="40" fillId="0" borderId="12" xfId="0" applyNumberFormat="1" applyFont="1" applyBorder="1" applyAlignment="1">
      <alignment wrapText="1"/>
    </xf>
    <xf numFmtId="0" fontId="5" fillId="0" borderId="6" xfId="0" applyFont="1" applyBorder="1" applyAlignment="1">
      <alignment horizontal="left"/>
    </xf>
    <xf numFmtId="0" fontId="2" fillId="0" borderId="1" xfId="0" applyFont="1" applyBorder="1" applyAlignment="1">
      <alignment horizontal="right"/>
    </xf>
    <xf numFmtId="0" fontId="26" fillId="0" borderId="0" xfId="0" applyFont="1"/>
    <xf numFmtId="0" fontId="23" fillId="0" borderId="0" xfId="0" applyFont="1" applyAlignment="1">
      <alignment horizontal="right" wrapText="1"/>
    </xf>
    <xf numFmtId="165" fontId="23" fillId="0" borderId="0" xfId="0" applyNumberFormat="1" applyFont="1" applyAlignment="1">
      <alignment horizontal="right"/>
    </xf>
    <xf numFmtId="165" fontId="14" fillId="0" borderId="12" xfId="0" applyNumberFormat="1" applyFont="1" applyBorder="1" applyAlignment="1">
      <alignment horizontal="right" wrapText="1"/>
    </xf>
    <xf numFmtId="14" fontId="23" fillId="0" borderId="12" xfId="0" applyNumberFormat="1" applyFont="1" applyBorder="1" applyAlignment="1">
      <alignment wrapText="1"/>
    </xf>
    <xf numFmtId="0" fontId="44" fillId="0" borderId="12" xfId="0" applyFont="1" applyBorder="1"/>
    <xf numFmtId="14" fontId="14" fillId="0" borderId="12" xfId="0" applyNumberFormat="1" applyFont="1" applyBorder="1" applyAlignment="1">
      <alignment wrapText="1"/>
    </xf>
    <xf numFmtId="0" fontId="23" fillId="0" borderId="24" xfId="0" applyFont="1" applyBorder="1" applyAlignment="1">
      <alignment horizontal="left" vertical="center" wrapText="1"/>
    </xf>
    <xf numFmtId="0" fontId="2" fillId="0" borderId="1" xfId="0" applyFont="1" applyBorder="1" applyAlignment="1">
      <alignment horizontal="left" vertical="center" wrapText="1"/>
    </xf>
    <xf numFmtId="0" fontId="2" fillId="0" borderId="24" xfId="0" applyFont="1" applyBorder="1" applyAlignment="1">
      <alignment horizontal="left" vertical="center" wrapText="1"/>
    </xf>
    <xf numFmtId="165" fontId="23" fillId="0" borderId="12" xfId="0" applyNumberFormat="1" applyFont="1" applyBorder="1" applyAlignment="1">
      <alignment horizontal="right" wrapText="1"/>
    </xf>
    <xf numFmtId="14" fontId="2" fillId="0" borderId="12" xfId="0" applyNumberFormat="1" applyFont="1" applyBorder="1" applyAlignment="1">
      <alignment wrapText="1"/>
    </xf>
    <xf numFmtId="0" fontId="2" fillId="0" borderId="1" xfId="0" applyFont="1" applyBorder="1" applyAlignment="1">
      <alignment vertical="center" wrapText="1"/>
    </xf>
    <xf numFmtId="14" fontId="40" fillId="0" borderId="12" xfId="0" applyNumberFormat="1" applyFont="1" applyBorder="1" applyAlignment="1">
      <alignment horizontal="right" wrapText="1"/>
    </xf>
    <xf numFmtId="14" fontId="21" fillId="0" borderId="12" xfId="0" applyNumberFormat="1" applyFont="1" applyBorder="1" applyAlignment="1">
      <alignment horizontal="right" wrapText="1"/>
    </xf>
    <xf numFmtId="0" fontId="14" fillId="0" borderId="34" xfId="0" applyFont="1" applyBorder="1" applyAlignment="1">
      <alignment horizontal="left"/>
    </xf>
    <xf numFmtId="0" fontId="14" fillId="0" borderId="35" xfId="0" applyFont="1" applyBorder="1" applyAlignment="1">
      <alignment horizontal="left"/>
    </xf>
    <xf numFmtId="0" fontId="14" fillId="0" borderId="36" xfId="0" applyFont="1" applyBorder="1" applyAlignment="1">
      <alignment horizontal="left"/>
    </xf>
    <xf numFmtId="0" fontId="14" fillId="0" borderId="37" xfId="0" applyFont="1" applyBorder="1" applyAlignment="1">
      <alignment horizontal="left"/>
    </xf>
    <xf numFmtId="0" fontId="14" fillId="0" borderId="38" xfId="0" applyFont="1" applyBorder="1" applyAlignment="1">
      <alignment horizontal="left"/>
    </xf>
    <xf numFmtId="0" fontId="14" fillId="0" borderId="39" xfId="0" applyFont="1" applyBorder="1" applyAlignment="1">
      <alignment horizontal="left"/>
    </xf>
    <xf numFmtId="0" fontId="14" fillId="0" borderId="40" xfId="0" applyFont="1" applyBorder="1" applyAlignment="1">
      <alignment horizontal="left"/>
    </xf>
    <xf numFmtId="0" fontId="14" fillId="0" borderId="41" xfId="0" applyFont="1" applyBorder="1" applyAlignment="1">
      <alignment horizontal="left"/>
    </xf>
    <xf numFmtId="165" fontId="14" fillId="0" borderId="1" xfId="0" applyNumberFormat="1" applyFont="1" applyBorder="1" applyAlignment="1">
      <alignment horizontal="right"/>
    </xf>
    <xf numFmtId="0" fontId="28" fillId="0" borderId="12" xfId="0" applyFont="1" applyBorder="1" applyAlignment="1">
      <alignment horizontal="right" wrapText="1"/>
    </xf>
    <xf numFmtId="0" fontId="45" fillId="0" borderId="5" xfId="0" applyFont="1" applyBorder="1"/>
    <xf numFmtId="0" fontId="45" fillId="0" borderId="0" xfId="0" applyFont="1"/>
    <xf numFmtId="0" fontId="45" fillId="0" borderId="6" xfId="0" applyFont="1" applyBorder="1"/>
    <xf numFmtId="0" fontId="47" fillId="0" borderId="0" xfId="0" applyFont="1" applyAlignment="1">
      <alignment horizontal="left"/>
    </xf>
    <xf numFmtId="0" fontId="46" fillId="0" borderId="5" xfId="0" applyFont="1" applyBorder="1" applyAlignment="1">
      <alignment horizontal="left"/>
    </xf>
    <xf numFmtId="0" fontId="48" fillId="0" borderId="5" xfId="0" applyFont="1" applyBorder="1" applyAlignment="1">
      <alignment horizontal="left"/>
    </xf>
    <xf numFmtId="0" fontId="49" fillId="0" borderId="0" xfId="0" applyFont="1"/>
    <xf numFmtId="0" fontId="49" fillId="0" borderId="6" xfId="0" applyFont="1" applyBorder="1"/>
    <xf numFmtId="0" fontId="50" fillId="0" borderId="0" xfId="0" applyFont="1" applyAlignment="1">
      <alignment horizontal="left"/>
    </xf>
    <xf numFmtId="0" fontId="47" fillId="0" borderId="1" xfId="0" applyFont="1" applyBorder="1" applyAlignment="1">
      <alignment horizontal="left" wrapText="1"/>
    </xf>
    <xf numFmtId="0" fontId="47" fillId="0" borderId="1" xfId="0" applyFont="1" applyBorder="1" applyAlignment="1">
      <alignment horizontal="left"/>
    </xf>
    <xf numFmtId="0" fontId="47" fillId="0" borderId="1" xfId="0" applyFont="1" applyBorder="1"/>
    <xf numFmtId="0" fontId="48" fillId="0" borderId="0" xfId="0" applyFont="1" applyAlignment="1">
      <alignment horizontal="left"/>
    </xf>
    <xf numFmtId="0" fontId="51" fillId="0" borderId="0" xfId="0" applyFont="1"/>
    <xf numFmtId="0" fontId="9" fillId="0" borderId="0" xfId="0" applyFont="1"/>
    <xf numFmtId="0" fontId="53" fillId="0" borderId="0" xfId="0" applyFont="1"/>
    <xf numFmtId="0" fontId="53" fillId="0" borderId="2" xfId="0" applyFont="1" applyBorder="1"/>
    <xf numFmtId="0" fontId="53" fillId="0" borderId="3" xfId="0" applyFont="1" applyBorder="1"/>
    <xf numFmtId="0" fontId="53" fillId="0" borderId="4" xfId="0" applyFont="1" applyBorder="1"/>
    <xf numFmtId="0" fontId="53" fillId="0" borderId="42" xfId="0" applyFont="1" applyBorder="1"/>
    <xf numFmtId="0" fontId="53" fillId="0" borderId="11" xfId="0" applyFont="1" applyBorder="1"/>
    <xf numFmtId="0" fontId="54" fillId="0" borderId="5" xfId="0" applyFont="1" applyBorder="1"/>
    <xf numFmtId="14" fontId="54" fillId="0" borderId="0" xfId="0" applyNumberFormat="1" applyFont="1" applyAlignment="1">
      <alignment horizontal="left"/>
    </xf>
    <xf numFmtId="0" fontId="58" fillId="0" borderId="0" xfId="0" applyFont="1"/>
    <xf numFmtId="0" fontId="54" fillId="0" borderId="1" xfId="0" applyFont="1" applyBorder="1"/>
    <xf numFmtId="0" fontId="54" fillId="0" borderId="1" xfId="0" applyFont="1" applyBorder="1" applyAlignment="1">
      <alignment wrapText="1"/>
    </xf>
    <xf numFmtId="0" fontId="54" fillId="0" borderId="12" xfId="0" applyFont="1" applyBorder="1" applyAlignment="1">
      <alignment wrapText="1"/>
    </xf>
    <xf numFmtId="0" fontId="54" fillId="0" borderId="0" xfId="0" applyFont="1" applyAlignment="1">
      <alignment wrapText="1"/>
    </xf>
    <xf numFmtId="0" fontId="53" fillId="0" borderId="0" xfId="0" applyFont="1" applyAlignment="1">
      <alignment wrapText="1"/>
    </xf>
    <xf numFmtId="0" fontId="62" fillId="0" borderId="0" xfId="0" applyFont="1"/>
    <xf numFmtId="0" fontId="60" fillId="0" borderId="1" xfId="0" applyFont="1" applyBorder="1" applyAlignment="1">
      <alignment wrapText="1"/>
    </xf>
    <xf numFmtId="0" fontId="53" fillId="0" borderId="1" xfId="0" applyFont="1" applyBorder="1" applyAlignment="1">
      <alignment wrapText="1"/>
    </xf>
    <xf numFmtId="0" fontId="53" fillId="0" borderId="12" xfId="0" applyFont="1" applyBorder="1" applyAlignment="1">
      <alignment wrapText="1"/>
    </xf>
    <xf numFmtId="0" fontId="54" fillId="0" borderId="0" xfId="0" applyFont="1"/>
    <xf numFmtId="0" fontId="53" fillId="0" borderId="1" xfId="0" applyFont="1" applyBorder="1" applyAlignment="1">
      <alignment horizontal="left" wrapText="1"/>
    </xf>
    <xf numFmtId="0" fontId="53" fillId="0" borderId="1" xfId="0" applyFont="1" applyBorder="1" applyAlignment="1">
      <alignment horizontal="left"/>
    </xf>
    <xf numFmtId="0" fontId="53" fillId="0" borderId="12" xfId="0" applyFont="1" applyBorder="1" applyAlignment="1">
      <alignment horizontal="left" wrapText="1"/>
    </xf>
    <xf numFmtId="0" fontId="58" fillId="0" borderId="6" xfId="0" applyFont="1" applyBorder="1"/>
    <xf numFmtId="0" fontId="53" fillId="0" borderId="6" xfId="0" applyFont="1" applyBorder="1"/>
    <xf numFmtId="0" fontId="60" fillId="0" borderId="12" xfId="0" applyFont="1" applyBorder="1" applyAlignment="1">
      <alignment wrapText="1"/>
    </xf>
    <xf numFmtId="0" fontId="60" fillId="0" borderId="1" xfId="0" applyFont="1" applyBorder="1" applyAlignment="1">
      <alignment horizontal="left" wrapText="1"/>
    </xf>
    <xf numFmtId="0" fontId="57" fillId="0" borderId="0" xfId="0" applyFont="1" applyAlignment="1">
      <alignment horizontal="left"/>
    </xf>
    <xf numFmtId="0" fontId="53" fillId="0" borderId="11" xfId="0" applyFont="1" applyBorder="1" applyAlignment="1">
      <alignment horizontal="left"/>
    </xf>
    <xf numFmtId="0" fontId="58" fillId="0" borderId="0" xfId="0" applyFont="1" applyAlignment="1">
      <alignment horizontal="left"/>
    </xf>
    <xf numFmtId="0" fontId="58" fillId="0" borderId="0" xfId="0" applyFont="1" applyAlignment="1">
      <alignment horizontal="left" wrapText="1"/>
    </xf>
    <xf numFmtId="0" fontId="53" fillId="0" borderId="0" xfId="0" applyFont="1" applyAlignment="1">
      <alignment horizontal="left"/>
    </xf>
    <xf numFmtId="0" fontId="58" fillId="0" borderId="0" xfId="0" applyFont="1" applyAlignment="1">
      <alignment wrapText="1"/>
    </xf>
    <xf numFmtId="0" fontId="60" fillId="0" borderId="1" xfId="0" applyFont="1" applyBorder="1"/>
    <xf numFmtId="0" fontId="59" fillId="0" borderId="1" xfId="0" applyFont="1" applyBorder="1" applyAlignment="1">
      <alignment vertical="center" wrapText="1"/>
    </xf>
    <xf numFmtId="0" fontId="59" fillId="0" borderId="1" xfId="0" applyFont="1" applyBorder="1" applyAlignment="1">
      <alignment vertical="center"/>
    </xf>
    <xf numFmtId="0" fontId="53" fillId="0" borderId="1" xfId="0" applyFont="1" applyBorder="1" applyAlignment="1">
      <alignment horizontal="left" vertical="center" wrapText="1"/>
    </xf>
    <xf numFmtId="0" fontId="61" fillId="0" borderId="1" xfId="0" applyFont="1" applyBorder="1" applyAlignment="1">
      <alignment horizontal="left" vertical="center" wrapText="1"/>
    </xf>
    <xf numFmtId="0" fontId="61" fillId="0" borderId="1" xfId="0" applyFont="1" applyBorder="1" applyAlignment="1">
      <alignment vertical="center" wrapText="1"/>
    </xf>
    <xf numFmtId="0" fontId="61" fillId="0" borderId="24" xfId="0" applyFont="1" applyBorder="1" applyAlignment="1">
      <alignment horizontal="left" vertical="center" wrapText="1"/>
    </xf>
    <xf numFmtId="0" fontId="53" fillId="0" borderId="24" xfId="0" applyFont="1" applyBorder="1" applyAlignment="1">
      <alignment horizontal="left" vertical="center" wrapText="1"/>
    </xf>
    <xf numFmtId="0" fontId="54" fillId="0" borderId="24" xfId="0" applyFont="1" applyBorder="1" applyAlignment="1">
      <alignment wrapText="1"/>
    </xf>
    <xf numFmtId="3" fontId="53" fillId="0" borderId="1" xfId="0" applyNumberFormat="1" applyFont="1" applyBorder="1"/>
    <xf numFmtId="3" fontId="53" fillId="0" borderId="1" xfId="0" applyNumberFormat="1" applyFont="1" applyBorder="1" applyAlignment="1">
      <alignment wrapText="1"/>
    </xf>
    <xf numFmtId="3" fontId="54" fillId="0" borderId="1" xfId="0" applyNumberFormat="1" applyFont="1" applyBorder="1" applyAlignment="1">
      <alignment wrapText="1"/>
    </xf>
    <xf numFmtId="3" fontId="60" fillId="0" borderId="1" xfId="0" applyNumberFormat="1" applyFont="1" applyBorder="1" applyAlignment="1">
      <alignment wrapText="1"/>
    </xf>
    <xf numFmtId="3" fontId="57" fillId="0" borderId="1" xfId="0" applyNumberFormat="1" applyFont="1" applyBorder="1" applyAlignment="1">
      <alignment wrapText="1"/>
    </xf>
    <xf numFmtId="0" fontId="53" fillId="0" borderId="7" xfId="0" applyFont="1" applyBorder="1"/>
    <xf numFmtId="0" fontId="54" fillId="0" borderId="7" xfId="0" applyFont="1" applyBorder="1" applyAlignment="1">
      <alignment wrapText="1"/>
    </xf>
    <xf numFmtId="0" fontId="53" fillId="0" borderId="17" xfId="0" applyFont="1" applyBorder="1"/>
    <xf numFmtId="0" fontId="53" fillId="0" borderId="0" xfId="0" applyFont="1" applyAlignment="1">
      <alignment vertical="center"/>
    </xf>
    <xf numFmtId="0" fontId="57" fillId="0" borderId="6" xfId="0" applyFont="1" applyBorder="1" applyAlignment="1">
      <alignment horizontal="left"/>
    </xf>
    <xf numFmtId="0" fontId="62" fillId="0" borderId="43" xfId="0" applyFont="1" applyBorder="1"/>
    <xf numFmtId="0" fontId="54" fillId="0" borderId="43" xfId="0" applyFont="1" applyBorder="1" applyAlignment="1">
      <alignment wrapText="1"/>
    </xf>
    <xf numFmtId="0" fontId="53" fillId="0" borderId="26" xfId="0" applyFont="1" applyBorder="1"/>
    <xf numFmtId="0" fontId="64" fillId="0" borderId="12" xfId="0" applyFont="1" applyBorder="1" applyAlignment="1">
      <alignment horizontal="center" vertical="center" wrapText="1"/>
    </xf>
    <xf numFmtId="0" fontId="64" fillId="0" borderId="1" xfId="0" applyFont="1" applyBorder="1" applyAlignment="1">
      <alignment horizontal="center" vertical="center" wrapText="1"/>
    </xf>
    <xf numFmtId="0" fontId="64" fillId="0" borderId="0" xfId="0" applyFont="1" applyAlignment="1">
      <alignment horizontal="center" vertical="center" wrapText="1"/>
    </xf>
    <xf numFmtId="0" fontId="64" fillId="2" borderId="0" xfId="0" applyFont="1" applyFill="1" applyAlignment="1">
      <alignment horizontal="center" vertical="center" wrapText="1"/>
    </xf>
    <xf numFmtId="0" fontId="72" fillId="2" borderId="1" xfId="0" applyFont="1" applyFill="1" applyBorder="1" applyAlignment="1">
      <alignment vertical="center" wrapText="1"/>
    </xf>
    <xf numFmtId="0" fontId="64" fillId="2" borderId="12" xfId="0" applyFont="1" applyFill="1" applyBorder="1" applyAlignment="1">
      <alignment vertical="center" wrapText="1"/>
    </xf>
    <xf numFmtId="0" fontId="64" fillId="2" borderId="47" xfId="0" applyFont="1" applyFill="1" applyBorder="1" applyAlignment="1">
      <alignment horizontal="justify" vertical="center" wrapText="1"/>
    </xf>
    <xf numFmtId="0" fontId="57" fillId="0" borderId="0" xfId="0" applyFont="1" applyAlignment="1">
      <alignment vertical="center"/>
    </xf>
    <xf numFmtId="0" fontId="64" fillId="2" borderId="12" xfId="0" applyFont="1" applyFill="1" applyBorder="1" applyAlignment="1">
      <alignment horizontal="center" vertical="center" wrapText="1"/>
    </xf>
    <xf numFmtId="0" fontId="72" fillId="0" borderId="0" xfId="0" applyFont="1" applyAlignment="1">
      <alignment vertical="center"/>
    </xf>
    <xf numFmtId="0" fontId="75" fillId="0" borderId="3" xfId="0" applyFont="1" applyBorder="1" applyAlignment="1">
      <alignment vertical="center"/>
    </xf>
    <xf numFmtId="0" fontId="64" fillId="0" borderId="3" xfId="0" applyFont="1" applyBorder="1" applyAlignment="1">
      <alignment vertical="center"/>
    </xf>
    <xf numFmtId="0" fontId="53" fillId="2" borderId="1" xfId="0" applyFont="1" applyFill="1" applyBorder="1" applyAlignment="1">
      <alignment vertical="center"/>
    </xf>
    <xf numFmtId="0" fontId="53" fillId="2" borderId="1" xfId="0" applyFont="1" applyFill="1" applyBorder="1" applyAlignment="1">
      <alignment vertical="center" wrapText="1"/>
    </xf>
    <xf numFmtId="0" fontId="53" fillId="2" borderId="1" xfId="0" applyFont="1" applyFill="1" applyBorder="1" applyAlignment="1">
      <alignment horizontal="center" vertical="center"/>
    </xf>
    <xf numFmtId="0" fontId="53" fillId="2" borderId="12" xfId="0" applyFont="1" applyFill="1" applyBorder="1" applyAlignment="1">
      <alignment horizontal="center" vertical="center" wrapText="1"/>
    </xf>
    <xf numFmtId="0" fontId="76" fillId="0" borderId="0" xfId="0" applyFont="1" applyAlignment="1">
      <alignment vertical="center"/>
    </xf>
    <xf numFmtId="0" fontId="58" fillId="0" borderId="0" xfId="0" applyFont="1" applyAlignment="1">
      <alignment vertical="center"/>
    </xf>
    <xf numFmtId="0" fontId="54" fillId="2" borderId="12" xfId="0" applyFont="1" applyFill="1" applyBorder="1" applyAlignment="1">
      <alignment vertical="center" wrapText="1"/>
    </xf>
    <xf numFmtId="0" fontId="54" fillId="2" borderId="1" xfId="0" applyFont="1" applyFill="1" applyBorder="1" applyAlignment="1">
      <alignment vertical="center" wrapText="1"/>
    </xf>
    <xf numFmtId="0" fontId="76" fillId="0" borderId="0" xfId="0" applyFont="1" applyAlignment="1">
      <alignment horizontal="justify" vertical="center"/>
    </xf>
    <xf numFmtId="0" fontId="54" fillId="2" borderId="12" xfId="0" applyFont="1" applyFill="1" applyBorder="1" applyAlignment="1">
      <alignment horizontal="left" vertical="center" wrapText="1"/>
    </xf>
    <xf numFmtId="0" fontId="54" fillId="2" borderId="1" xfId="0" applyFont="1" applyFill="1" applyBorder="1" applyAlignment="1">
      <alignment horizontal="left" vertical="center" wrapText="1"/>
    </xf>
    <xf numFmtId="0" fontId="54" fillId="2" borderId="1" xfId="0" applyFont="1" applyFill="1" applyBorder="1" applyAlignment="1">
      <alignment horizontal="left" vertical="center"/>
    </xf>
    <xf numFmtId="0" fontId="77" fillId="0" borderId="0" xfId="0" applyFont="1" applyAlignment="1">
      <alignment horizontal="justify" vertical="center"/>
    </xf>
    <xf numFmtId="0" fontId="54" fillId="2" borderId="12" xfId="0" applyFont="1" applyFill="1" applyBorder="1" applyAlignment="1">
      <alignment horizontal="center" vertical="center" wrapText="1"/>
    </xf>
    <xf numFmtId="0" fontId="54" fillId="2" borderId="1" xfId="0" applyFont="1" applyFill="1" applyBorder="1" applyAlignment="1">
      <alignment horizontal="center" vertical="center" wrapText="1"/>
    </xf>
    <xf numFmtId="0" fontId="54" fillId="2" borderId="0" xfId="0" applyFont="1" applyFill="1" applyAlignment="1">
      <alignment horizontal="center" vertical="center" wrapText="1"/>
    </xf>
    <xf numFmtId="0" fontId="53" fillId="2" borderId="0" xfId="0" applyFont="1" applyFill="1" applyAlignment="1">
      <alignment horizontal="center" vertical="center" wrapText="1"/>
    </xf>
    <xf numFmtId="0" fontId="53" fillId="2" borderId="12" xfId="0" applyFont="1" applyFill="1" applyBorder="1" applyAlignment="1">
      <alignment horizontal="justify" vertical="center" wrapText="1"/>
    </xf>
    <xf numFmtId="0" fontId="53" fillId="2" borderId="1" xfId="0" applyFont="1" applyFill="1" applyBorder="1" applyAlignment="1">
      <alignment horizontal="justify" vertical="center" wrapText="1"/>
    </xf>
    <xf numFmtId="0" fontId="58" fillId="0" borderId="11" xfId="0" applyFont="1" applyBorder="1"/>
    <xf numFmtId="0" fontId="64" fillId="2" borderId="1" xfId="0" applyFont="1" applyFill="1" applyBorder="1" applyAlignment="1">
      <alignment horizontal="justify" vertical="center" wrapText="1"/>
    </xf>
    <xf numFmtId="0" fontId="64" fillId="2" borderId="0" xfId="0" applyFont="1" applyFill="1" applyAlignment="1">
      <alignment horizontal="justify" vertical="center" wrapText="1"/>
    </xf>
    <xf numFmtId="0" fontId="75" fillId="2" borderId="0" xfId="0" applyFont="1" applyFill="1" applyAlignment="1">
      <alignment horizontal="justify" vertical="center" wrapText="1"/>
    </xf>
    <xf numFmtId="0" fontId="66" fillId="0" borderId="12" xfId="0" applyFont="1" applyBorder="1" applyAlignment="1">
      <alignment wrapText="1"/>
    </xf>
    <xf numFmtId="0" fontId="65" fillId="0" borderId="12" xfId="0" applyFont="1" applyBorder="1" applyAlignment="1">
      <alignment wrapText="1"/>
    </xf>
    <xf numFmtId="0" fontId="69" fillId="0" borderId="12" xfId="0" applyFont="1" applyBorder="1" applyAlignment="1">
      <alignment vertical="center" wrapText="1"/>
    </xf>
    <xf numFmtId="0" fontId="69" fillId="0" borderId="0" xfId="0" applyFont="1" applyAlignment="1">
      <alignment vertical="center" wrapText="1"/>
    </xf>
    <xf numFmtId="0" fontId="59" fillId="0" borderId="0" xfId="0" applyFont="1" applyAlignment="1">
      <alignment vertical="center" wrapText="1"/>
    </xf>
    <xf numFmtId="0" fontId="59" fillId="0" borderId="0" xfId="0" applyFont="1" applyAlignment="1">
      <alignment vertical="center"/>
    </xf>
    <xf numFmtId="0" fontId="53" fillId="0" borderId="0" xfId="0" applyFont="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vertical="center" wrapText="1"/>
    </xf>
    <xf numFmtId="0" fontId="75" fillId="0" borderId="0" xfId="0" applyFont="1"/>
    <xf numFmtId="0" fontId="73" fillId="0" borderId="0" xfId="0" applyFont="1" applyAlignment="1">
      <alignment horizontal="left" vertical="center"/>
    </xf>
    <xf numFmtId="0" fontId="54" fillId="0" borderId="28" xfId="0" applyFont="1" applyBorder="1" applyAlignment="1">
      <alignment wrapText="1"/>
    </xf>
    <xf numFmtId="0" fontId="67" fillId="0" borderId="42" xfId="0" applyFont="1" applyBorder="1"/>
    <xf numFmtId="0" fontId="67" fillId="0" borderId="4" xfId="0" applyFont="1" applyBorder="1"/>
    <xf numFmtId="0" fontId="78" fillId="0" borderId="11" xfId="0" applyFont="1" applyBorder="1"/>
    <xf numFmtId="0" fontId="67" fillId="0" borderId="6" xfId="0" applyFont="1" applyBorder="1"/>
    <xf numFmtId="0" fontId="79" fillId="0" borderId="0" xfId="0" applyFont="1"/>
    <xf numFmtId="0" fontId="78" fillId="0" borderId="17" xfId="0" applyFont="1" applyBorder="1"/>
    <xf numFmtId="0" fontId="67" fillId="0" borderId="8" xfId="0" applyFont="1" applyBorder="1"/>
    <xf numFmtId="0" fontId="80" fillId="0" borderId="0" xfId="0" applyFont="1"/>
    <xf numFmtId="0" fontId="67" fillId="0" borderId="0" xfId="0" applyFont="1"/>
    <xf numFmtId="0" fontId="54" fillId="0" borderId="44" xfId="0" applyFont="1" applyBorder="1"/>
    <xf numFmtId="0" fontId="54" fillId="0" borderId="45" xfId="0" applyFont="1" applyBorder="1"/>
    <xf numFmtId="0" fontId="54" fillId="0" borderId="46" xfId="0" applyFont="1" applyBorder="1"/>
    <xf numFmtId="0" fontId="53" fillId="0" borderId="33" xfId="0" applyFont="1" applyBorder="1"/>
    <xf numFmtId="0" fontId="53" fillId="0" borderId="37" xfId="0" applyFont="1" applyBorder="1"/>
    <xf numFmtId="0" fontId="60" fillId="0" borderId="38" xfId="0" applyFont="1" applyBorder="1"/>
    <xf numFmtId="0" fontId="53" fillId="0" borderId="1" xfId="0" applyFont="1" applyBorder="1"/>
    <xf numFmtId="0" fontId="53" fillId="0" borderId="38" xfId="0" applyFont="1" applyBorder="1"/>
    <xf numFmtId="0" fontId="65" fillId="0" borderId="0" xfId="0" applyFont="1"/>
    <xf numFmtId="0" fontId="54" fillId="0" borderId="44" xfId="0" applyFont="1" applyBorder="1" applyAlignment="1">
      <alignment wrapText="1"/>
    </xf>
    <xf numFmtId="0" fontId="54" fillId="0" borderId="45" xfId="0" applyFont="1" applyBorder="1" applyAlignment="1">
      <alignment wrapText="1"/>
    </xf>
    <xf numFmtId="0" fontId="54" fillId="0" borderId="46" xfId="0" applyFont="1" applyBorder="1" applyAlignment="1">
      <alignment wrapText="1"/>
    </xf>
    <xf numFmtId="0" fontId="53" fillId="0" borderId="24" xfId="0" applyFont="1" applyBorder="1" applyAlignment="1">
      <alignment wrapText="1"/>
    </xf>
    <xf numFmtId="0" fontId="60" fillId="0" borderId="24" xfId="0" applyFont="1" applyBorder="1" applyAlignment="1">
      <alignment wrapText="1"/>
    </xf>
    <xf numFmtId="0" fontId="53" fillId="0" borderId="24" xfId="0" applyFont="1" applyBorder="1"/>
    <xf numFmtId="0" fontId="54" fillId="0" borderId="0" xfId="0" applyFont="1" applyAlignment="1">
      <alignment horizontal="left"/>
    </xf>
    <xf numFmtId="0" fontId="56" fillId="0" borderId="0" xfId="0" applyFont="1" applyAlignment="1">
      <alignment horizontal="center" vertical="center"/>
    </xf>
    <xf numFmtId="0" fontId="56" fillId="0" borderId="6" xfId="0" applyFont="1" applyBorder="1" applyAlignment="1">
      <alignment horizontal="center" vertical="center"/>
    </xf>
    <xf numFmtId="0" fontId="72" fillId="2" borderId="12" xfId="0" applyFont="1" applyFill="1" applyBorder="1" applyAlignment="1">
      <alignment horizontal="center" vertical="center" wrapText="1"/>
    </xf>
    <xf numFmtId="0" fontId="72" fillId="2" borderId="1" xfId="0" applyFont="1" applyFill="1" applyBorder="1" applyAlignment="1">
      <alignment horizontal="center" vertical="center"/>
    </xf>
    <xf numFmtId="0" fontId="72" fillId="2" borderId="1" xfId="0" applyFont="1" applyFill="1" applyBorder="1" applyAlignment="1">
      <alignment horizontal="center" vertical="center" wrapText="1"/>
    </xf>
    <xf numFmtId="0" fontId="64" fillId="2" borderId="1" xfId="0" applyFont="1" applyFill="1" applyBorder="1" applyAlignment="1">
      <alignment horizontal="center" vertical="center" wrapText="1"/>
    </xf>
    <xf numFmtId="0" fontId="53" fillId="2" borderId="12" xfId="0" applyFont="1" applyFill="1" applyBorder="1" applyAlignment="1">
      <alignment horizontal="left" vertical="center" wrapText="1"/>
    </xf>
    <xf numFmtId="0" fontId="53" fillId="2" borderId="1" xfId="0" applyFont="1" applyFill="1" applyBorder="1" applyAlignment="1">
      <alignment horizontal="left" vertical="center" wrapText="1"/>
    </xf>
    <xf numFmtId="0" fontId="53" fillId="2" borderId="1" xfId="0" applyFont="1" applyFill="1" applyBorder="1" applyAlignment="1">
      <alignment horizontal="left" vertical="center"/>
    </xf>
    <xf numFmtId="0" fontId="53" fillId="2" borderId="29" xfId="0" applyFont="1" applyFill="1" applyBorder="1" applyAlignment="1">
      <alignment horizontal="left" vertical="center" wrapText="1"/>
    </xf>
    <xf numFmtId="0" fontId="64" fillId="2" borderId="12" xfId="0" applyFont="1" applyFill="1" applyBorder="1" applyAlignment="1">
      <alignment horizontal="justify" vertical="center" wrapText="1"/>
    </xf>
    <xf numFmtId="0" fontId="64" fillId="2" borderId="1" xfId="0" applyFont="1" applyFill="1" applyBorder="1" applyAlignment="1">
      <alignment vertical="center" wrapText="1"/>
    </xf>
    <xf numFmtId="0" fontId="53" fillId="2" borderId="1" xfId="0" applyFont="1" applyFill="1" applyBorder="1" applyAlignment="1">
      <alignment horizontal="center" vertical="center" wrapText="1"/>
    </xf>
    <xf numFmtId="0" fontId="54" fillId="0" borderId="3" xfId="0" applyFont="1" applyBorder="1" applyAlignment="1">
      <alignment horizontal="left"/>
    </xf>
    <xf numFmtId="0" fontId="53" fillId="0" borderId="0" xfId="0" applyFont="1" applyAlignment="1">
      <alignment horizontal="left" wrapText="1"/>
    </xf>
    <xf numFmtId="0" fontId="53" fillId="2" borderId="29" xfId="0" applyFont="1" applyFill="1" applyBorder="1" applyAlignment="1">
      <alignment horizontal="left" vertical="center"/>
    </xf>
    <xf numFmtId="14" fontId="81" fillId="0" borderId="0" xfId="0" applyNumberFormat="1" applyFont="1" applyAlignment="1">
      <alignment horizontal="left"/>
    </xf>
    <xf numFmtId="0" fontId="67" fillId="0" borderId="6" xfId="0" applyFont="1" applyBorder="1" applyAlignment="1">
      <alignment horizontal="right"/>
    </xf>
    <xf numFmtId="0" fontId="60" fillId="0" borderId="10" xfId="0" applyFont="1" applyBorder="1"/>
    <xf numFmtId="166" fontId="85" fillId="0" borderId="23" xfId="0" applyNumberFormat="1" applyFont="1" applyBorder="1" applyAlignment="1">
      <alignment horizontal="left"/>
    </xf>
    <xf numFmtId="0" fontId="60" fillId="2" borderId="1" xfId="0" applyFont="1" applyFill="1" applyBorder="1" applyAlignment="1">
      <alignment horizontal="left" vertical="center" wrapText="1"/>
    </xf>
    <xf numFmtId="0" fontId="53" fillId="0" borderId="5" xfId="0" applyFont="1" applyBorder="1"/>
    <xf numFmtId="0" fontId="53" fillId="0" borderId="9" xfId="0" applyFont="1" applyBorder="1"/>
    <xf numFmtId="0" fontId="53" fillId="0" borderId="8" xfId="0" applyFont="1" applyBorder="1"/>
    <xf numFmtId="0" fontId="83" fillId="0" borderId="14" xfId="0" applyFont="1" applyBorder="1"/>
    <xf numFmtId="0" fontId="83" fillId="0" borderId="15" xfId="0" applyFont="1" applyBorder="1"/>
    <xf numFmtId="167" fontId="87" fillId="0" borderId="48" xfId="1" applyNumberFormat="1" applyFont="1" applyBorder="1" applyAlignment="1">
      <alignment horizontal="center"/>
    </xf>
    <xf numFmtId="0" fontId="87" fillId="0" borderId="35" xfId="0" applyFont="1" applyBorder="1" applyAlignment="1">
      <alignment horizontal="left"/>
    </xf>
    <xf numFmtId="0" fontId="86" fillId="0" borderId="49" xfId="0" applyFont="1" applyBorder="1" applyAlignment="1">
      <alignment horizontal="center"/>
    </xf>
    <xf numFmtId="0" fontId="86" fillId="0" borderId="4" xfId="0" applyFont="1" applyBorder="1" applyAlignment="1">
      <alignment horizontal="center"/>
    </xf>
    <xf numFmtId="167" fontId="87" fillId="0" borderId="32" xfId="1" applyNumberFormat="1" applyFont="1" applyBorder="1" applyAlignment="1">
      <alignment horizontal="center"/>
    </xf>
    <xf numFmtId="0" fontId="86" fillId="0" borderId="1" xfId="0" applyFont="1" applyBorder="1"/>
    <xf numFmtId="4" fontId="86" fillId="0" borderId="1" xfId="0" applyNumberFormat="1" applyFont="1" applyBorder="1"/>
    <xf numFmtId="0" fontId="86" fillId="0" borderId="50" xfId="0" applyFont="1" applyBorder="1" applyAlignment="1">
      <alignment horizontal="center"/>
    </xf>
    <xf numFmtId="0" fontId="86" fillId="0" borderId="6" xfId="0" applyFont="1" applyBorder="1" applyAlignment="1">
      <alignment horizontal="center"/>
    </xf>
    <xf numFmtId="0" fontId="87" fillId="0" borderId="1" xfId="0" applyFont="1" applyBorder="1"/>
    <xf numFmtId="4" fontId="87" fillId="0" borderId="1" xfId="0" applyNumberFormat="1" applyFont="1" applyBorder="1"/>
    <xf numFmtId="0" fontId="86" fillId="0" borderId="10" xfId="0" applyFont="1" applyBorder="1"/>
    <xf numFmtId="0" fontId="86" fillId="0" borderId="16" xfId="0" applyFont="1" applyBorder="1"/>
    <xf numFmtId="0" fontId="86" fillId="0" borderId="12" xfId="0" applyFont="1" applyBorder="1"/>
    <xf numFmtId="14" fontId="86" fillId="0" borderId="1" xfId="0" applyNumberFormat="1" applyFont="1" applyBorder="1"/>
    <xf numFmtId="167" fontId="87" fillId="0" borderId="33" xfId="1" applyNumberFormat="1" applyFont="1" applyBorder="1" applyAlignment="1">
      <alignment horizontal="center"/>
    </xf>
    <xf numFmtId="0" fontId="86" fillId="0" borderId="10" xfId="0" applyFont="1" applyBorder="1" applyAlignment="1">
      <alignment horizontal="left"/>
    </xf>
    <xf numFmtId="0" fontId="86" fillId="0" borderId="16" xfId="0" applyFont="1" applyBorder="1" applyAlignment="1">
      <alignment horizontal="left"/>
    </xf>
    <xf numFmtId="0" fontId="86" fillId="0" borderId="12" xfId="0" applyFont="1" applyBorder="1" applyAlignment="1">
      <alignment horizontal="left"/>
    </xf>
    <xf numFmtId="0" fontId="86" fillId="0" borderId="51" xfId="0" applyFont="1" applyBorder="1" applyAlignment="1">
      <alignment horizontal="center"/>
    </xf>
    <xf numFmtId="0" fontId="86" fillId="0" borderId="52" xfId="0" applyFont="1" applyBorder="1" applyAlignment="1">
      <alignment horizontal="center"/>
    </xf>
    <xf numFmtId="0" fontId="87" fillId="0" borderId="37" xfId="0" applyFont="1" applyBorder="1" applyAlignment="1">
      <alignment horizontal="right"/>
    </xf>
    <xf numFmtId="0" fontId="86" fillId="0" borderId="0" xfId="0" applyFont="1"/>
    <xf numFmtId="0" fontId="86" fillId="0" borderId="6" xfId="0" applyFont="1" applyBorder="1"/>
    <xf numFmtId="0" fontId="87" fillId="0" borderId="22" xfId="0" applyFont="1" applyBorder="1" applyAlignment="1">
      <alignment horizontal="center"/>
    </xf>
    <xf numFmtId="0" fontId="87" fillId="0" borderId="16" xfId="0" applyFont="1" applyBorder="1" applyAlignment="1">
      <alignment horizontal="center"/>
    </xf>
    <xf numFmtId="0" fontId="87" fillId="0" borderId="27" xfId="0" applyFont="1" applyBorder="1" applyAlignment="1">
      <alignment horizontal="center"/>
    </xf>
    <xf numFmtId="167" fontId="87" fillId="0" borderId="37" xfId="1" applyNumberFormat="1" applyFont="1" applyBorder="1" applyAlignment="1">
      <alignment horizontal="right"/>
    </xf>
    <xf numFmtId="0" fontId="87" fillId="0" borderId="10" xfId="0" applyFont="1" applyBorder="1" applyAlignment="1">
      <alignment horizontal="left"/>
    </xf>
    <xf numFmtId="0" fontId="87" fillId="0" borderId="16" xfId="0" applyFont="1" applyBorder="1" applyAlignment="1">
      <alignment horizontal="left"/>
    </xf>
    <xf numFmtId="0" fontId="87" fillId="0" borderId="27" xfId="0" applyFont="1" applyBorder="1" applyAlignment="1">
      <alignment horizontal="left"/>
    </xf>
    <xf numFmtId="0" fontId="86" fillId="0" borderId="37" xfId="0" applyFont="1" applyBorder="1" applyAlignment="1">
      <alignment horizontal="right"/>
    </xf>
    <xf numFmtId="0" fontId="87" fillId="0" borderId="1" xfId="0" applyFont="1" applyBorder="1" applyAlignment="1">
      <alignment horizontal="justify" vertical="center" wrapText="1"/>
    </xf>
    <xf numFmtId="0" fontId="86" fillId="0" borderId="38" xfId="0" applyFont="1" applyBorder="1"/>
    <xf numFmtId="0" fontId="86" fillId="0" borderId="39" xfId="0" applyFont="1" applyBorder="1" applyAlignment="1">
      <alignment horizontal="right"/>
    </xf>
    <xf numFmtId="0" fontId="87" fillId="0" borderId="40" xfId="0" applyFont="1" applyBorder="1" applyAlignment="1">
      <alignment horizontal="justify" vertical="center" wrapText="1"/>
    </xf>
    <xf numFmtId="0" fontId="86" fillId="0" borderId="40" xfId="0" applyFont="1" applyBorder="1" applyAlignment="1">
      <alignment horizontal="justify" vertical="center" wrapText="1"/>
    </xf>
    <xf numFmtId="168" fontId="87" fillId="0" borderId="40" xfId="1" applyNumberFormat="1" applyFont="1" applyBorder="1" applyAlignment="1">
      <alignment horizontal="right" vertical="center" wrapText="1"/>
    </xf>
    <xf numFmtId="0" fontId="86" fillId="0" borderId="41" xfId="0" applyFont="1" applyBorder="1"/>
    <xf numFmtId="0" fontId="86" fillId="0" borderId="1" xfId="0" applyFont="1" applyBorder="1" applyAlignment="1">
      <alignment wrapText="1"/>
    </xf>
    <xf numFmtId="0" fontId="56" fillId="0" borderId="13" xfId="0" applyFont="1" applyBorder="1"/>
    <xf numFmtId="0" fontId="54" fillId="2" borderId="12" xfId="0" applyFont="1" applyFill="1" applyBorder="1" applyAlignment="1">
      <alignment horizontal="justify" vertical="center" wrapText="1"/>
    </xf>
    <xf numFmtId="0" fontId="54" fillId="2" borderId="1" xfId="0" applyFont="1" applyFill="1" applyBorder="1" applyAlignment="1">
      <alignment horizontal="justify" vertical="center" wrapText="1"/>
    </xf>
    <xf numFmtId="0" fontId="60" fillId="0" borderId="12" xfId="0" applyFont="1" applyBorder="1" applyAlignment="1">
      <alignment horizontal="left" wrapText="1"/>
    </xf>
    <xf numFmtId="0" fontId="60" fillId="0" borderId="12" xfId="0" applyFont="1" applyBorder="1" applyAlignment="1">
      <alignment horizontal="left"/>
    </xf>
    <xf numFmtId="3" fontId="64" fillId="2" borderId="1" xfId="0" applyNumberFormat="1" applyFont="1" applyFill="1" applyBorder="1" applyAlignment="1">
      <alignment horizontal="center" vertical="center" wrapText="1"/>
    </xf>
    <xf numFmtId="0" fontId="64" fillId="2" borderId="1" xfId="0" applyFont="1" applyFill="1" applyBorder="1" applyAlignment="1">
      <alignment vertical="center"/>
    </xf>
    <xf numFmtId="4" fontId="64" fillId="2" borderId="1" xfId="0" applyNumberFormat="1" applyFont="1" applyFill="1" applyBorder="1" applyAlignment="1">
      <alignment horizontal="center" vertical="center" wrapText="1"/>
    </xf>
    <xf numFmtId="0" fontId="64" fillId="2" borderId="1" xfId="0" applyFont="1" applyFill="1" applyBorder="1" applyAlignment="1">
      <alignment horizontal="left" vertical="center"/>
    </xf>
    <xf numFmtId="0" fontId="64" fillId="2" borderId="1" xfId="0" applyFont="1" applyFill="1" applyBorder="1" applyAlignment="1">
      <alignment horizontal="left" vertical="center" wrapText="1"/>
    </xf>
    <xf numFmtId="9" fontId="64" fillId="2" borderId="1" xfId="0" applyNumberFormat="1" applyFont="1" applyFill="1" applyBorder="1" applyAlignment="1">
      <alignment horizontal="left" vertical="center" wrapText="1"/>
    </xf>
    <xf numFmtId="0" fontId="64" fillId="2" borderId="38" xfId="0" applyFont="1" applyFill="1" applyBorder="1" applyAlignment="1">
      <alignment horizontal="left" vertical="center" wrapText="1"/>
    </xf>
    <xf numFmtId="4" fontId="64" fillId="2" borderId="1" xfId="0" applyNumberFormat="1" applyFont="1" applyFill="1" applyBorder="1" applyAlignment="1">
      <alignment horizontal="left" vertical="center" wrapText="1"/>
    </xf>
    <xf numFmtId="0" fontId="64" fillId="2" borderId="12" xfId="0" applyFont="1" applyFill="1" applyBorder="1" applyAlignment="1">
      <alignment horizontal="left" vertical="center" wrapText="1"/>
    </xf>
    <xf numFmtId="17" fontId="53" fillId="2" borderId="1" xfId="0" applyNumberFormat="1" applyFont="1" applyFill="1" applyBorder="1" applyAlignment="1">
      <alignment horizontal="justify" vertical="center" wrapText="1"/>
    </xf>
    <xf numFmtId="0" fontId="60" fillId="0" borderId="1" xfId="0" applyFont="1" applyBorder="1" applyAlignment="1">
      <alignment horizontal="left"/>
    </xf>
    <xf numFmtId="169" fontId="87" fillId="0" borderId="40" xfId="1" applyNumberFormat="1" applyFont="1" applyBorder="1" applyAlignment="1">
      <alignment horizontal="right" vertical="center" wrapText="1"/>
    </xf>
    <xf numFmtId="4" fontId="72" fillId="2" borderId="40" xfId="0" applyNumberFormat="1" applyFont="1" applyFill="1" applyBorder="1" applyAlignment="1">
      <alignment horizontal="left" vertical="center" wrapText="1"/>
    </xf>
    <xf numFmtId="0" fontId="53" fillId="2" borderId="40" xfId="0" applyFont="1" applyFill="1" applyBorder="1" applyAlignment="1">
      <alignment horizontal="left" vertical="center"/>
    </xf>
    <xf numFmtId="0" fontId="54" fillId="2" borderId="40" xfId="0" applyFont="1" applyFill="1" applyBorder="1" applyAlignment="1">
      <alignment horizontal="left" vertical="center" wrapText="1"/>
    </xf>
    <xf numFmtId="4" fontId="54" fillId="2" borderId="40" xfId="0" applyNumberFormat="1" applyFont="1" applyFill="1" applyBorder="1" applyAlignment="1">
      <alignment horizontal="left" vertical="center" wrapText="1"/>
    </xf>
    <xf numFmtId="0" fontId="72" fillId="2" borderId="41" xfId="0" applyFont="1" applyFill="1" applyBorder="1" applyAlignment="1">
      <alignment horizontal="left" vertical="center" wrapText="1"/>
    </xf>
    <xf numFmtId="0" fontId="59" fillId="0" borderId="1" xfId="0" applyFont="1" applyBorder="1" applyAlignment="1">
      <alignment horizontal="left" wrapText="1"/>
    </xf>
    <xf numFmtId="0" fontId="59" fillId="0" borderId="1" xfId="0" applyFont="1" applyBorder="1" applyAlignment="1">
      <alignment horizontal="left"/>
    </xf>
    <xf numFmtId="0" fontId="60" fillId="2" borderId="1" xfId="0" applyFont="1" applyFill="1" applyBorder="1" applyAlignment="1">
      <alignment horizontal="left" vertical="center"/>
    </xf>
    <xf numFmtId="0" fontId="60" fillId="2" borderId="29" xfId="0" applyFont="1" applyFill="1" applyBorder="1" applyAlignment="1">
      <alignment horizontal="left" vertical="center" wrapText="1"/>
    </xf>
    <xf numFmtId="3" fontId="53" fillId="2" borderId="1" xfId="0" applyNumberFormat="1" applyFont="1" applyFill="1" applyBorder="1" applyAlignment="1">
      <alignment horizontal="center" vertical="center" wrapText="1"/>
    </xf>
    <xf numFmtId="166" fontId="89" fillId="0" borderId="23" xfId="0" applyNumberFormat="1" applyFont="1" applyBorder="1" applyAlignment="1">
      <alignment horizontal="left"/>
    </xf>
    <xf numFmtId="0" fontId="90" fillId="2" borderId="1" xfId="0" applyFont="1" applyFill="1" applyBorder="1" applyAlignment="1">
      <alignment horizontal="left" vertical="center" wrapText="1"/>
    </xf>
    <xf numFmtId="0" fontId="90" fillId="2" borderId="1" xfId="0" applyFont="1" applyFill="1" applyBorder="1" applyAlignment="1">
      <alignment horizontal="left" vertical="center"/>
    </xf>
    <xf numFmtId="0" fontId="90" fillId="2" borderId="29" xfId="0" applyFont="1" applyFill="1" applyBorder="1" applyAlignment="1">
      <alignment horizontal="left" vertical="center" wrapText="1"/>
    </xf>
    <xf numFmtId="0" fontId="62" fillId="0" borderId="0" xfId="0" applyFont="1" applyAlignment="1">
      <alignment vertical="center"/>
    </xf>
    <xf numFmtId="0" fontId="76" fillId="0" borderId="8" xfId="0" applyFont="1" applyBorder="1" applyAlignment="1">
      <alignment vertical="center" wrapText="1"/>
    </xf>
    <xf numFmtId="0" fontId="76" fillId="5" borderId="8" xfId="0" applyFont="1" applyFill="1" applyBorder="1" applyAlignment="1">
      <alignment horizontal="center" vertical="center" wrapText="1"/>
    </xf>
    <xf numFmtId="0" fontId="76" fillId="0" borderId="17" xfId="0" applyFont="1" applyBorder="1" applyAlignment="1">
      <alignment horizontal="center" vertical="center" wrapText="1"/>
    </xf>
    <xf numFmtId="0" fontId="96" fillId="0" borderId="8" xfId="0" applyFont="1" applyBorder="1" applyAlignment="1">
      <alignment horizontal="center" vertical="center" wrapText="1"/>
    </xf>
    <xf numFmtId="0" fontId="96" fillId="4" borderId="8" xfId="0" applyFont="1" applyFill="1" applyBorder="1" applyAlignment="1">
      <alignment horizontal="center" vertical="center" wrapText="1"/>
    </xf>
    <xf numFmtId="4" fontId="96" fillId="0" borderId="8" xfId="0" applyNumberFormat="1" applyFont="1" applyBorder="1" applyAlignment="1">
      <alignment horizontal="center" vertical="center" wrapText="1"/>
    </xf>
    <xf numFmtId="3" fontId="96" fillId="0" borderId="8" xfId="0" applyNumberFormat="1" applyFont="1" applyBorder="1" applyAlignment="1">
      <alignment horizontal="center" vertical="center" wrapText="1"/>
    </xf>
    <xf numFmtId="0" fontId="96" fillId="0" borderId="0" xfId="0" applyFont="1" applyAlignment="1">
      <alignment horizontal="justify" vertical="center"/>
    </xf>
    <xf numFmtId="0" fontId="76" fillId="4" borderId="6" xfId="0" applyFont="1" applyFill="1" applyBorder="1" applyAlignment="1">
      <alignment horizontal="center" vertical="center" wrapText="1"/>
    </xf>
    <xf numFmtId="0" fontId="76" fillId="4" borderId="8" xfId="0" applyFont="1" applyFill="1" applyBorder="1" applyAlignment="1">
      <alignment horizontal="center" vertical="center"/>
    </xf>
    <xf numFmtId="0" fontId="76" fillId="4" borderId="8" xfId="0" applyFont="1" applyFill="1" applyBorder="1" applyAlignment="1">
      <alignment vertical="center" wrapText="1"/>
    </xf>
    <xf numFmtId="0" fontId="96" fillId="0" borderId="8" xfId="0" applyFont="1" applyBorder="1" applyAlignment="1">
      <alignment vertical="center"/>
    </xf>
    <xf numFmtId="0" fontId="96" fillId="0" borderId="8" xfId="0" applyFont="1" applyBorder="1" applyAlignment="1">
      <alignment vertical="center" wrapText="1"/>
    </xf>
    <xf numFmtId="0" fontId="96" fillId="0" borderId="8" xfId="0" applyFont="1" applyBorder="1" applyAlignment="1">
      <alignment horizontal="center" vertical="center"/>
    </xf>
    <xf numFmtId="0" fontId="93" fillId="0" borderId="8" xfId="0" applyFont="1" applyBorder="1" applyAlignment="1">
      <alignment horizontal="center" vertical="center" wrapText="1"/>
    </xf>
    <xf numFmtId="0" fontId="93" fillId="0" borderId="8" xfId="0" applyFont="1" applyBorder="1" applyAlignment="1">
      <alignment vertical="center" wrapText="1"/>
    </xf>
    <xf numFmtId="0" fontId="76" fillId="0" borderId="8" xfId="0" applyFont="1" applyBorder="1" applyAlignment="1">
      <alignment horizontal="center" vertical="center" wrapText="1"/>
    </xf>
    <xf numFmtId="0" fontId="76" fillId="4" borderId="23" xfId="0" applyFont="1" applyFill="1" applyBorder="1" applyAlignment="1">
      <alignment horizontal="center" vertical="center" wrapText="1"/>
    </xf>
    <xf numFmtId="0" fontId="76" fillId="4" borderId="15" xfId="0" applyFont="1" applyFill="1" applyBorder="1" applyAlignment="1">
      <alignment vertical="center"/>
    </xf>
    <xf numFmtId="0" fontId="76" fillId="4" borderId="15" xfId="0" applyFont="1" applyFill="1" applyBorder="1" applyAlignment="1">
      <alignment horizontal="center" vertical="center"/>
    </xf>
    <xf numFmtId="0" fontId="76" fillId="4" borderId="15" xfId="0" applyFont="1" applyFill="1" applyBorder="1" applyAlignment="1">
      <alignment vertical="center" wrapText="1"/>
    </xf>
    <xf numFmtId="0" fontId="62" fillId="0" borderId="8" xfId="0" applyFont="1" applyBorder="1" applyAlignment="1">
      <alignment vertical="center"/>
    </xf>
    <xf numFmtId="0" fontId="62" fillId="0" borderId="8" xfId="0" applyFont="1" applyBorder="1" applyAlignment="1">
      <alignment horizontal="center" vertical="center"/>
    </xf>
    <xf numFmtId="0" fontId="62" fillId="0" borderId="8" xfId="0" applyFont="1" applyBorder="1" applyAlignment="1">
      <alignment horizontal="center" vertical="center" wrapText="1"/>
    </xf>
    <xf numFmtId="0" fontId="62" fillId="0" borderId="8" xfId="0" applyFont="1" applyBorder="1" applyAlignment="1">
      <alignment vertical="center" wrapText="1"/>
    </xf>
    <xf numFmtId="0" fontId="62" fillId="0" borderId="17" xfId="0" applyFont="1" applyBorder="1" applyAlignment="1">
      <alignment horizontal="center" vertical="center" wrapText="1"/>
    </xf>
    <xf numFmtId="0" fontId="93" fillId="4" borderId="23" xfId="0" applyFont="1" applyFill="1" applyBorder="1" applyAlignment="1">
      <alignment vertical="center" wrapText="1"/>
    </xf>
    <xf numFmtId="0" fontId="62" fillId="0" borderId="17" xfId="0" applyFont="1" applyBorder="1" applyAlignment="1">
      <alignment vertical="center" wrapText="1"/>
    </xf>
    <xf numFmtId="0" fontId="96" fillId="3" borderId="17" xfId="0" applyFont="1" applyFill="1" applyBorder="1" applyAlignment="1">
      <alignment horizontal="center" vertical="center" wrapText="1"/>
    </xf>
    <xf numFmtId="0" fontId="96" fillId="3" borderId="8" xfId="0" applyFont="1" applyFill="1" applyBorder="1" applyAlignment="1">
      <alignment horizontal="center" vertical="center" wrapText="1"/>
    </xf>
    <xf numFmtId="0" fontId="62" fillId="3" borderId="17" xfId="0" applyFont="1" applyFill="1" applyBorder="1" applyAlignment="1">
      <alignment vertical="center" wrapText="1"/>
    </xf>
    <xf numFmtId="0" fontId="62" fillId="3" borderId="8" xfId="0" applyFont="1" applyFill="1" applyBorder="1" applyAlignment="1">
      <alignment vertical="center" wrapText="1"/>
    </xf>
    <xf numFmtId="0" fontId="91" fillId="6" borderId="8" xfId="0" applyFont="1" applyFill="1" applyBorder="1" applyAlignment="1">
      <alignment horizontal="center" vertical="center" wrapText="1"/>
    </xf>
    <xf numFmtId="0" fontId="91" fillId="6" borderId="8" xfId="0" applyFont="1" applyFill="1" applyBorder="1" applyAlignment="1">
      <alignment vertical="center" wrapText="1"/>
    </xf>
    <xf numFmtId="0" fontId="99" fillId="5" borderId="23" xfId="0" applyFont="1" applyFill="1" applyBorder="1" applyAlignment="1">
      <alignment horizontal="center" vertical="center" wrapText="1"/>
    </xf>
    <xf numFmtId="0" fontId="100" fillId="5" borderId="15" xfId="0" applyFont="1" applyFill="1" applyBorder="1" applyAlignment="1">
      <alignment horizontal="center" vertical="center" wrapText="1"/>
    </xf>
    <xf numFmtId="0" fontId="100" fillId="5" borderId="15" xfId="0" applyFont="1" applyFill="1" applyBorder="1" applyAlignment="1">
      <alignment horizontal="center" vertical="center"/>
    </xf>
    <xf numFmtId="0" fontId="91" fillId="0" borderId="8" xfId="0" applyFont="1" applyBorder="1" applyAlignment="1">
      <alignment horizontal="center" vertical="center" wrapText="1"/>
    </xf>
    <xf numFmtId="0" fontId="91" fillId="0" borderId="8" xfId="0" applyFont="1" applyBorder="1" applyAlignment="1">
      <alignment horizontal="center" vertical="center"/>
    </xf>
    <xf numFmtId="0" fontId="100" fillId="5" borderId="57" xfId="0" applyFont="1" applyFill="1" applyBorder="1" applyAlignment="1">
      <alignment horizontal="center" vertical="center" wrapText="1"/>
    </xf>
    <xf numFmtId="0" fontId="99" fillId="0" borderId="56" xfId="0" applyFont="1" applyBorder="1" applyAlignment="1">
      <alignment horizontal="center" vertical="center" wrapText="1"/>
    </xf>
    <xf numFmtId="0" fontId="91" fillId="0" borderId="58" xfId="0" applyFont="1" applyBorder="1" applyAlignment="1">
      <alignment horizontal="center" vertical="center" wrapText="1"/>
    </xf>
    <xf numFmtId="0" fontId="77" fillId="0" borderId="58" xfId="0" applyFont="1" applyBorder="1" applyAlignment="1">
      <alignment horizontal="center" vertical="center" wrapText="1"/>
    </xf>
    <xf numFmtId="15" fontId="91" fillId="0" borderId="58" xfId="0" applyNumberFormat="1" applyFont="1" applyBorder="1" applyAlignment="1">
      <alignment horizontal="center" vertical="center" wrapText="1"/>
    </xf>
    <xf numFmtId="0" fontId="54" fillId="4" borderId="55" xfId="0" applyFont="1" applyFill="1" applyBorder="1" applyAlignment="1">
      <alignment vertical="center" wrapText="1"/>
    </xf>
    <xf numFmtId="0" fontId="72" fillId="4" borderId="55" xfId="0" applyFont="1" applyFill="1" applyBorder="1" applyAlignment="1">
      <alignment vertical="center" wrapText="1"/>
    </xf>
    <xf numFmtId="0" fontId="64" fillId="0" borderId="56" xfId="0" applyFont="1" applyBorder="1" applyAlignment="1">
      <alignment horizontal="justify" vertical="center" wrapText="1"/>
    </xf>
    <xf numFmtId="0" fontId="64" fillId="0" borderId="58" xfId="0" applyFont="1" applyBorder="1" applyAlignment="1">
      <alignment horizontal="justify" vertical="center" wrapText="1"/>
    </xf>
    <xf numFmtId="0" fontId="92" fillId="5" borderId="23" xfId="0" applyFont="1" applyFill="1" applyBorder="1" applyAlignment="1">
      <alignment horizontal="center" vertical="center" wrapText="1"/>
    </xf>
    <xf numFmtId="0" fontId="79" fillId="3" borderId="8" xfId="0" applyFont="1" applyFill="1" applyBorder="1" applyAlignment="1">
      <alignment horizontal="center" vertical="center" wrapText="1"/>
    </xf>
    <xf numFmtId="0" fontId="72" fillId="0" borderId="58" xfId="0" applyFont="1" applyBorder="1" applyAlignment="1">
      <alignment vertical="center" wrapText="1"/>
    </xf>
    <xf numFmtId="0" fontId="72" fillId="0" borderId="58" xfId="0" applyFont="1" applyBorder="1" applyAlignment="1">
      <alignment horizontal="center" vertical="center" wrapText="1"/>
    </xf>
    <xf numFmtId="0" fontId="76" fillId="4" borderId="23" xfId="0" applyFont="1" applyFill="1" applyBorder="1" applyAlignment="1">
      <alignment horizontal="justify" vertical="center" wrapText="1"/>
    </xf>
    <xf numFmtId="0" fontId="76" fillId="4" borderId="15" xfId="0" applyFont="1" applyFill="1" applyBorder="1" applyAlignment="1">
      <alignment horizontal="justify" vertical="center" wrapText="1"/>
    </xf>
    <xf numFmtId="0" fontId="96" fillId="0" borderId="6" xfId="0" applyFont="1" applyBorder="1" applyAlignment="1">
      <alignment horizontal="justify" vertical="center" wrapText="1"/>
    </xf>
    <xf numFmtId="0" fontId="96" fillId="0" borderId="8" xfId="0" applyFont="1" applyBorder="1" applyAlignment="1">
      <alignment horizontal="justify" vertical="center" wrapText="1"/>
    </xf>
    <xf numFmtId="0" fontId="93" fillId="0" borderId="0" xfId="0" applyFont="1" applyAlignment="1">
      <alignment vertical="center"/>
    </xf>
    <xf numFmtId="0" fontId="97" fillId="0" borderId="0" xfId="0" applyFont="1" applyAlignment="1">
      <alignment vertical="center"/>
    </xf>
    <xf numFmtId="0" fontId="93" fillId="0" borderId="0" xfId="0" applyFont="1" applyAlignment="1">
      <alignment horizontal="left" vertical="center" indent="4"/>
    </xf>
    <xf numFmtId="0" fontId="62" fillId="0" borderId="0" xfId="0" applyFont="1" applyAlignment="1">
      <alignment horizontal="left" vertical="center" indent="2"/>
    </xf>
    <xf numFmtId="0" fontId="62" fillId="0" borderId="0" xfId="0" applyFont="1" applyAlignment="1">
      <alignment horizontal="left" vertical="center" indent="5"/>
    </xf>
    <xf numFmtId="0" fontId="76" fillId="0" borderId="0" xfId="0" applyFont="1" applyAlignment="1">
      <alignment horizontal="left" vertical="center" indent="4"/>
    </xf>
    <xf numFmtId="0" fontId="62" fillId="0" borderId="0" xfId="0" applyFont="1" applyAlignment="1">
      <alignment horizontal="justify" vertical="center"/>
    </xf>
    <xf numFmtId="0" fontId="95" fillId="0" borderId="0" xfId="0" applyFont="1" applyAlignment="1">
      <alignment horizontal="left" vertical="center" indent="1"/>
    </xf>
    <xf numFmtId="0" fontId="96" fillId="0" borderId="0" xfId="0" applyFont="1" applyAlignment="1">
      <alignment horizontal="left" vertical="center" indent="4"/>
    </xf>
    <xf numFmtId="0" fontId="96" fillId="0" borderId="0" xfId="0" applyFont="1" applyAlignment="1">
      <alignment vertical="center"/>
    </xf>
    <xf numFmtId="0" fontId="95" fillId="0" borderId="0" xfId="0" applyFont="1" applyAlignment="1">
      <alignment vertical="center"/>
    </xf>
    <xf numFmtId="0" fontId="93" fillId="0" borderId="0" xfId="0" applyFont="1" applyAlignment="1">
      <alignment horizontal="justify" vertical="center"/>
    </xf>
    <xf numFmtId="0" fontId="76" fillId="0" borderId="7" xfId="0" applyFont="1" applyBorder="1" applyAlignment="1">
      <alignment horizontal="justify" vertical="center"/>
    </xf>
    <xf numFmtId="0" fontId="86" fillId="0" borderId="0" xfId="0" applyFont="1" applyAlignment="1">
      <alignment horizontal="left"/>
    </xf>
    <xf numFmtId="0" fontId="62" fillId="0" borderId="0" xfId="0" applyFont="1" applyAlignment="1">
      <alignment horizontal="center" vertical="center"/>
    </xf>
    <xf numFmtId="0" fontId="72" fillId="4" borderId="57" xfId="0" applyFont="1" applyFill="1" applyBorder="1" applyAlignment="1">
      <alignment vertical="center" wrapText="1"/>
    </xf>
    <xf numFmtId="0" fontId="96" fillId="0" borderId="17" xfId="0" applyFont="1" applyBorder="1" applyAlignment="1">
      <alignment horizontal="center" vertical="center" wrapText="1"/>
    </xf>
    <xf numFmtId="0" fontId="96" fillId="0" borderId="17" xfId="0" applyFont="1" applyBorder="1" applyAlignment="1">
      <alignment vertical="center" wrapText="1"/>
    </xf>
    <xf numFmtId="0" fontId="76" fillId="4" borderId="15" xfId="0" applyFont="1" applyFill="1" applyBorder="1" applyAlignment="1">
      <alignment horizontal="center" vertical="center" wrapText="1"/>
    </xf>
    <xf numFmtId="0" fontId="62" fillId="0" borderId="23" xfId="0" applyFont="1" applyBorder="1" applyAlignment="1">
      <alignment vertical="center"/>
    </xf>
    <xf numFmtId="0" fontId="62" fillId="0" borderId="15" xfId="0" applyFont="1" applyBorder="1" applyAlignment="1">
      <alignment horizontal="center" vertical="center"/>
    </xf>
    <xf numFmtId="0" fontId="62" fillId="0" borderId="15" xfId="0" applyFont="1" applyBorder="1" applyAlignment="1">
      <alignment horizontal="center" vertical="center" wrapText="1"/>
    </xf>
    <xf numFmtId="0" fontId="62" fillId="0" borderId="15" xfId="0" applyFont="1" applyBorder="1" applyAlignment="1">
      <alignment vertical="center"/>
    </xf>
    <xf numFmtId="0" fontId="62" fillId="0" borderId="15" xfId="0" applyFont="1" applyBorder="1" applyAlignment="1">
      <alignment vertical="center" wrapText="1"/>
    </xf>
    <xf numFmtId="0" fontId="62" fillId="0" borderId="17" xfId="0" applyFont="1" applyBorder="1" applyAlignment="1">
      <alignment vertical="center"/>
    </xf>
    <xf numFmtId="0" fontId="62" fillId="0" borderId="2" xfId="0" applyFont="1" applyBorder="1"/>
    <xf numFmtId="0" fontId="62" fillId="0" borderId="3" xfId="0" applyFont="1" applyBorder="1"/>
    <xf numFmtId="0" fontId="62" fillId="0" borderId="4" xfId="0" applyFont="1" applyBorder="1"/>
    <xf numFmtId="0" fontId="62" fillId="0" borderId="5" xfId="0" applyFont="1" applyBorder="1"/>
    <xf numFmtId="0" fontId="62" fillId="0" borderId="6" xfId="0" applyFont="1" applyBorder="1"/>
    <xf numFmtId="0" fontId="103" fillId="0" borderId="0" xfId="0" applyFont="1" applyAlignment="1">
      <alignment horizontal="left" vertical="center" indent="4"/>
    </xf>
    <xf numFmtId="0" fontId="104" fillId="0" borderId="0" xfId="0" applyFont="1" applyAlignment="1">
      <alignment horizontal="left" vertical="center" indent="4"/>
    </xf>
    <xf numFmtId="0" fontId="62" fillId="3" borderId="8" xfId="0" applyFont="1" applyFill="1" applyBorder="1" applyAlignment="1">
      <alignment vertical="top" wrapText="1"/>
    </xf>
    <xf numFmtId="0" fontId="99" fillId="6" borderId="23" xfId="0" applyFont="1" applyFill="1" applyBorder="1" applyAlignment="1">
      <alignment vertical="center" wrapText="1"/>
    </xf>
    <xf numFmtId="0" fontId="100" fillId="6" borderId="15" xfId="0" applyFont="1" applyFill="1" applyBorder="1" applyAlignment="1">
      <alignment vertical="center" wrapText="1"/>
    </xf>
    <xf numFmtId="0" fontId="100" fillId="6" borderId="15" xfId="0" applyFont="1" applyFill="1" applyBorder="1" applyAlignment="1">
      <alignment horizontal="center" vertical="center" wrapText="1"/>
    </xf>
    <xf numFmtId="0" fontId="99" fillId="6" borderId="17" xfId="0" applyFont="1" applyFill="1" applyBorder="1" applyAlignment="1">
      <alignment vertical="center" wrapText="1"/>
    </xf>
    <xf numFmtId="0" fontId="99" fillId="6" borderId="8" xfId="0" applyFont="1" applyFill="1" applyBorder="1" applyAlignment="1">
      <alignment vertical="center" wrapText="1"/>
    </xf>
    <xf numFmtId="0" fontId="99" fillId="6" borderId="8" xfId="0" applyFont="1" applyFill="1" applyBorder="1" applyAlignment="1">
      <alignment horizontal="center" vertical="center" wrapText="1"/>
    </xf>
    <xf numFmtId="0" fontId="53" fillId="0" borderId="56" xfId="0" applyFont="1" applyBorder="1" applyAlignment="1">
      <alignment vertical="top" wrapText="1"/>
    </xf>
    <xf numFmtId="0" fontId="53" fillId="0" borderId="58" xfId="0" applyFont="1" applyBorder="1" applyAlignment="1">
      <alignment vertical="top" wrapText="1"/>
    </xf>
    <xf numFmtId="0" fontId="53" fillId="0" borderId="0" xfId="0" applyFont="1" applyAlignment="1">
      <alignment vertical="center" wrapText="1"/>
    </xf>
    <xf numFmtId="0" fontId="101" fillId="0" borderId="0" xfId="0" applyFont="1" applyAlignment="1">
      <alignment horizontal="justify" vertical="center"/>
    </xf>
    <xf numFmtId="0" fontId="76" fillId="0" borderId="0" xfId="0" applyFont="1" applyAlignment="1">
      <alignment horizontal="left" vertical="center" indent="2"/>
    </xf>
    <xf numFmtId="0" fontId="106" fillId="0" borderId="0" xfId="0" applyFont="1" applyAlignment="1">
      <alignment vertical="center"/>
    </xf>
    <xf numFmtId="0" fontId="107" fillId="0" borderId="0" xfId="0" applyFont="1" applyAlignment="1">
      <alignment horizontal="justify" vertical="center"/>
    </xf>
    <xf numFmtId="0" fontId="80" fillId="4" borderId="23" xfId="0" applyFont="1" applyFill="1" applyBorder="1" applyAlignment="1">
      <alignment vertical="center" wrapText="1"/>
    </xf>
    <xf numFmtId="0" fontId="80" fillId="4" borderId="15" xfId="0" applyFont="1" applyFill="1" applyBorder="1" applyAlignment="1">
      <alignment vertical="center" wrapText="1"/>
    </xf>
    <xf numFmtId="0" fontId="108" fillId="0" borderId="17" xfId="0" applyFont="1" applyBorder="1" applyAlignment="1">
      <alignment horizontal="justify" vertical="center" wrapText="1"/>
    </xf>
    <xf numFmtId="0" fontId="108" fillId="0" borderId="8" xfId="0" applyFont="1" applyBorder="1" applyAlignment="1">
      <alignment horizontal="justify" vertical="center" wrapText="1"/>
    </xf>
    <xf numFmtId="0" fontId="72" fillId="0" borderId="0" xfId="0" applyFont="1" applyAlignment="1">
      <alignment horizontal="justify" vertical="center"/>
    </xf>
    <xf numFmtId="0" fontId="96" fillId="0" borderId="0" xfId="0" applyFont="1" applyAlignment="1">
      <alignment horizontal="left" vertical="center" indent="2"/>
    </xf>
    <xf numFmtId="0" fontId="106" fillId="0" borderId="0" xfId="0" applyFont="1" applyAlignment="1">
      <alignment horizontal="justify" vertical="center"/>
    </xf>
    <xf numFmtId="0" fontId="110" fillId="4" borderId="55" xfId="0" applyFont="1" applyFill="1" applyBorder="1" applyAlignment="1">
      <alignment horizontal="justify" vertical="center" wrapText="1"/>
    </xf>
    <xf numFmtId="0" fontId="110" fillId="4" borderId="57" xfId="0" applyFont="1" applyFill="1" applyBorder="1" applyAlignment="1">
      <alignment horizontal="justify" vertical="center" wrapText="1"/>
    </xf>
    <xf numFmtId="0" fontId="110" fillId="0" borderId="56" xfId="0" applyFont="1" applyBorder="1" applyAlignment="1">
      <alignment horizontal="justify" vertical="center" wrapText="1"/>
    </xf>
    <xf numFmtId="0" fontId="110" fillId="0" borderId="58" xfId="0" applyFont="1" applyBorder="1" applyAlignment="1">
      <alignment horizontal="justify" vertical="center" wrapText="1"/>
    </xf>
    <xf numFmtId="0" fontId="108" fillId="0" borderId="58" xfId="0" applyFont="1" applyBorder="1" applyAlignment="1">
      <alignment horizontal="justify" vertical="center" wrapText="1"/>
    </xf>
    <xf numFmtId="0" fontId="110" fillId="0" borderId="0" xfId="0" applyFont="1" applyAlignment="1">
      <alignment horizontal="justify" vertical="center"/>
    </xf>
    <xf numFmtId="0" fontId="111" fillId="0" borderId="0" xfId="0" applyFont="1" applyAlignment="1">
      <alignment horizontal="justify" vertical="center"/>
    </xf>
    <xf numFmtId="0" fontId="92" fillId="0" borderId="0" xfId="0" applyFont="1" applyAlignment="1">
      <alignment horizontal="justify" vertical="center"/>
    </xf>
    <xf numFmtId="0" fontId="102" fillId="4" borderId="55" xfId="0" applyFont="1" applyFill="1" applyBorder="1" applyAlignment="1">
      <alignment horizontal="justify" vertical="center" wrapText="1"/>
    </xf>
    <xf numFmtId="0" fontId="108" fillId="4" borderId="57" xfId="0" applyFont="1" applyFill="1" applyBorder="1" applyAlignment="1">
      <alignment horizontal="justify" vertical="center" wrapText="1"/>
    </xf>
    <xf numFmtId="0" fontId="112" fillId="0" borderId="56" xfId="0" applyFont="1" applyBorder="1" applyAlignment="1">
      <alignment horizontal="justify" vertical="center" wrapText="1"/>
    </xf>
    <xf numFmtId="0" fontId="79" fillId="0" borderId="58" xfId="0" applyFont="1" applyBorder="1" applyAlignment="1">
      <alignment horizontal="justify" vertical="center" wrapText="1"/>
    </xf>
    <xf numFmtId="0" fontId="64" fillId="0" borderId="0" xfId="0" applyFont="1" applyAlignment="1">
      <alignment horizontal="justify" vertical="center"/>
    </xf>
    <xf numFmtId="0" fontId="102" fillId="0" borderId="58" xfId="0" applyFont="1" applyBorder="1" applyAlignment="1">
      <alignment horizontal="justify" vertical="center" wrapText="1"/>
    </xf>
    <xf numFmtId="0" fontId="114" fillId="0" borderId="0" xfId="0" applyFont="1" applyAlignment="1">
      <alignment horizontal="justify" vertical="center"/>
    </xf>
    <xf numFmtId="0" fontId="115" fillId="0" borderId="0" xfId="0" applyFont="1" applyAlignment="1">
      <alignment horizontal="justify" vertical="center"/>
    </xf>
    <xf numFmtId="0" fontId="108" fillId="0" borderId="60" xfId="0" applyFont="1" applyBorder="1" applyAlignment="1">
      <alignment horizontal="justify" vertical="center" wrapText="1"/>
    </xf>
    <xf numFmtId="0" fontId="108" fillId="0" borderId="61" xfId="0" applyFont="1" applyBorder="1" applyAlignment="1">
      <alignment horizontal="justify" vertical="center" wrapText="1"/>
    </xf>
    <xf numFmtId="0" fontId="100" fillId="4" borderId="55" xfId="0" applyFont="1" applyFill="1" applyBorder="1" applyAlignment="1">
      <alignment horizontal="center" vertical="center" wrapText="1"/>
    </xf>
    <xf numFmtId="0" fontId="110" fillId="4" borderId="57" xfId="0" applyFont="1" applyFill="1" applyBorder="1" applyAlignment="1">
      <alignment horizontal="center" vertical="center" wrapText="1"/>
    </xf>
    <xf numFmtId="0" fontId="108" fillId="0" borderId="56" xfId="0" applyFont="1" applyBorder="1" applyAlignment="1">
      <alignment horizontal="center" vertical="center" wrapText="1"/>
    </xf>
    <xf numFmtId="0" fontId="101" fillId="7" borderId="55" xfId="0" applyFont="1" applyFill="1" applyBorder="1" applyAlignment="1">
      <alignment horizontal="justify" vertical="center" wrapText="1"/>
    </xf>
    <xf numFmtId="0" fontId="101" fillId="7" borderId="57" xfId="0" applyFont="1" applyFill="1" applyBorder="1" applyAlignment="1">
      <alignment horizontal="justify" vertical="center" wrapText="1"/>
    </xf>
    <xf numFmtId="0" fontId="102" fillId="0" borderId="56" xfId="0" applyFont="1" applyBorder="1" applyAlignment="1">
      <alignment horizontal="justify" vertical="center" wrapText="1"/>
    </xf>
    <xf numFmtId="0" fontId="102" fillId="0" borderId="63" xfId="0" applyFont="1" applyBorder="1" applyAlignment="1">
      <alignment horizontal="justify" vertical="center" wrapText="1"/>
    </xf>
    <xf numFmtId="0" fontId="116" fillId="0" borderId="0" xfId="0" applyFont="1" applyAlignment="1">
      <alignment horizontal="justify" vertical="center"/>
    </xf>
    <xf numFmtId="0" fontId="62" fillId="0" borderId="9" xfId="0" applyFont="1" applyBorder="1"/>
    <xf numFmtId="0" fontId="62" fillId="0" borderId="7" xfId="0" applyFont="1" applyBorder="1"/>
    <xf numFmtId="0" fontId="62" fillId="0" borderId="8" xfId="0" applyFont="1" applyBorder="1"/>
    <xf numFmtId="0" fontId="92" fillId="5" borderId="15" xfId="0" applyFont="1" applyFill="1" applyBorder="1" applyAlignment="1">
      <alignment horizontal="center" vertical="center" wrapText="1"/>
    </xf>
    <xf numFmtId="0" fontId="92" fillId="5" borderId="15" xfId="0" applyFont="1" applyFill="1" applyBorder="1" applyAlignment="1">
      <alignment vertical="center" wrapText="1"/>
    </xf>
    <xf numFmtId="0" fontId="86" fillId="0" borderId="22" xfId="0" applyFont="1" applyBorder="1" applyAlignment="1">
      <alignment horizontal="right"/>
    </xf>
    <xf numFmtId="0" fontId="54" fillId="0" borderId="1" xfId="0" applyFont="1" applyBorder="1" applyAlignment="1">
      <alignment horizontal="left" wrapText="1"/>
    </xf>
    <xf numFmtId="0" fontId="54" fillId="0" borderId="1" xfId="0" applyFont="1" applyBorder="1" applyAlignment="1">
      <alignment horizontal="left"/>
    </xf>
    <xf numFmtId="0" fontId="54" fillId="0" borderId="12" xfId="0" applyFont="1" applyBorder="1" applyAlignment="1">
      <alignment horizontal="left"/>
    </xf>
    <xf numFmtId="0" fontId="59" fillId="0" borderId="29" xfId="0" applyFont="1" applyBorder="1" applyAlignment="1">
      <alignment horizontal="left" wrapText="1"/>
    </xf>
    <xf numFmtId="0" fontId="53" fillId="0" borderId="42" xfId="0" applyFont="1" applyBorder="1" applyAlignment="1">
      <alignment horizontal="left"/>
    </xf>
    <xf numFmtId="0" fontId="53" fillId="0" borderId="3" xfId="0" applyFont="1" applyBorder="1" applyAlignment="1">
      <alignment horizontal="left"/>
    </xf>
    <xf numFmtId="0" fontId="81" fillId="0" borderId="0" xfId="0" applyFont="1" applyAlignment="1">
      <alignment horizontal="left"/>
    </xf>
    <xf numFmtId="0" fontId="82" fillId="0" borderId="0" xfId="0" applyFont="1" applyAlignment="1">
      <alignment horizontal="left"/>
    </xf>
    <xf numFmtId="0" fontId="88" fillId="0" borderId="0" xfId="0" applyFont="1" applyAlignment="1">
      <alignment horizontal="left"/>
    </xf>
    <xf numFmtId="14" fontId="59" fillId="0" borderId="29" xfId="0" applyNumberFormat="1" applyFont="1" applyBorder="1" applyAlignment="1">
      <alignment horizontal="left" wrapText="1"/>
    </xf>
    <xf numFmtId="0" fontId="61" fillId="0" borderId="1" xfId="0" applyFont="1" applyBorder="1" applyAlignment="1">
      <alignment horizontal="left" wrapText="1"/>
    </xf>
    <xf numFmtId="14" fontId="53" fillId="0" borderId="1" xfId="0" applyNumberFormat="1" applyFont="1" applyBorder="1" applyAlignment="1">
      <alignment horizontal="left"/>
    </xf>
    <xf numFmtId="0" fontId="54" fillId="0" borderId="10" xfId="0" applyFont="1" applyBorder="1" applyAlignment="1">
      <alignment horizontal="left" wrapText="1"/>
    </xf>
    <xf numFmtId="0" fontId="53" fillId="0" borderId="43" xfId="0" applyFont="1" applyBorder="1" applyAlignment="1">
      <alignment horizontal="left"/>
    </xf>
    <xf numFmtId="17" fontId="53" fillId="0" borderId="0" xfId="0" applyNumberFormat="1" applyFont="1" applyAlignment="1">
      <alignment horizontal="left"/>
    </xf>
    <xf numFmtId="0" fontId="62" fillId="0" borderId="0" xfId="0" applyFont="1" applyAlignment="1">
      <alignment horizontal="left"/>
    </xf>
    <xf numFmtId="0" fontId="60" fillId="0" borderId="0" xfId="0" applyFont="1" applyAlignment="1">
      <alignment horizontal="left"/>
    </xf>
    <xf numFmtId="0" fontId="53" fillId="3" borderId="0" xfId="0" applyFont="1" applyFill="1" applyAlignment="1">
      <alignment horizontal="left" wrapText="1"/>
    </xf>
    <xf numFmtId="17" fontId="53" fillId="0" borderId="0" xfId="0" applyNumberFormat="1" applyFont="1" applyAlignment="1">
      <alignment horizontal="left" wrapText="1"/>
    </xf>
    <xf numFmtId="0" fontId="54" fillId="0" borderId="14" xfId="0" applyFont="1" applyBorder="1" applyAlignment="1">
      <alignment horizontal="left" wrapText="1"/>
    </xf>
    <xf numFmtId="0" fontId="64" fillId="3" borderId="1" xfId="0" applyFont="1" applyFill="1" applyBorder="1" applyAlignment="1">
      <alignment horizontal="left" wrapText="1"/>
    </xf>
    <xf numFmtId="0" fontId="65" fillId="0" borderId="0" xfId="0" applyFont="1" applyAlignment="1">
      <alignment horizontal="left"/>
    </xf>
    <xf numFmtId="0" fontId="61" fillId="0" borderId="0" xfId="0" applyFont="1" applyAlignment="1">
      <alignment horizontal="left"/>
    </xf>
    <xf numFmtId="0" fontId="66" fillId="0" borderId="0" xfId="0" applyFont="1" applyAlignment="1">
      <alignment horizontal="left"/>
    </xf>
    <xf numFmtId="165" fontId="60" fillId="0" borderId="0" xfId="0" applyNumberFormat="1" applyFont="1" applyAlignment="1">
      <alignment horizontal="left"/>
    </xf>
    <xf numFmtId="0" fontId="63" fillId="0" borderId="1" xfId="0" applyFont="1" applyBorder="1" applyAlignment="1">
      <alignment horizontal="left"/>
    </xf>
    <xf numFmtId="14" fontId="63" fillId="0" borderId="1" xfId="0" applyNumberFormat="1" applyFont="1" applyBorder="1" applyAlignment="1">
      <alignment horizontal="left" wrapText="1"/>
    </xf>
    <xf numFmtId="0" fontId="63" fillId="0" borderId="1" xfId="0" applyFont="1" applyBorder="1" applyAlignment="1">
      <alignment horizontal="left" wrapText="1"/>
    </xf>
    <xf numFmtId="0" fontId="63" fillId="0" borderId="12" xfId="0" applyFont="1" applyBorder="1" applyAlignment="1">
      <alignment horizontal="left"/>
    </xf>
    <xf numFmtId="0" fontId="66" fillId="0" borderId="12" xfId="0" applyFont="1" applyBorder="1" applyAlignment="1">
      <alignment horizontal="left" wrapText="1"/>
    </xf>
    <xf numFmtId="0" fontId="65" fillId="0" borderId="12" xfId="0" applyFont="1" applyBorder="1" applyAlignment="1">
      <alignment horizontal="left" wrapText="1"/>
    </xf>
    <xf numFmtId="0" fontId="69" fillId="0" borderId="12" xfId="0" applyFont="1" applyBorder="1" applyAlignment="1">
      <alignment horizontal="left" wrapText="1"/>
    </xf>
    <xf numFmtId="0" fontId="61" fillId="0" borderId="24" xfId="0" applyFont="1" applyBorder="1" applyAlignment="1">
      <alignment horizontal="left" wrapText="1"/>
    </xf>
    <xf numFmtId="0" fontId="53" fillId="0" borderId="24" xfId="0" applyFont="1" applyBorder="1" applyAlignment="1">
      <alignment horizontal="left" wrapText="1"/>
    </xf>
    <xf numFmtId="0" fontId="54" fillId="0" borderId="28" xfId="0" applyFont="1" applyBorder="1" applyAlignment="1">
      <alignment horizontal="left" wrapText="1"/>
    </xf>
    <xf numFmtId="0" fontId="54" fillId="0" borderId="24" xfId="0" applyFont="1" applyBorder="1" applyAlignment="1">
      <alignment horizontal="left" wrapText="1"/>
    </xf>
    <xf numFmtId="3" fontId="53" fillId="0" borderId="1" xfId="0" applyNumberFormat="1" applyFont="1" applyBorder="1" applyAlignment="1">
      <alignment horizontal="left"/>
    </xf>
    <xf numFmtId="3" fontId="53" fillId="0" borderId="1" xfId="0" applyNumberFormat="1" applyFont="1" applyBorder="1" applyAlignment="1">
      <alignment horizontal="left" wrapText="1"/>
    </xf>
    <xf numFmtId="3" fontId="54" fillId="0" borderId="1" xfId="0" applyNumberFormat="1" applyFont="1" applyBorder="1" applyAlignment="1">
      <alignment horizontal="left" wrapText="1"/>
    </xf>
    <xf numFmtId="3" fontId="60" fillId="0" borderId="1" xfId="0" applyNumberFormat="1" applyFont="1" applyBorder="1" applyAlignment="1">
      <alignment horizontal="left" wrapText="1"/>
    </xf>
    <xf numFmtId="0" fontId="53" fillId="0" borderId="7" xfId="0" applyFont="1" applyBorder="1" applyAlignment="1">
      <alignment horizontal="left"/>
    </xf>
    <xf numFmtId="0" fontId="54" fillId="0" borderId="7" xfId="0" applyFont="1" applyBorder="1" applyAlignment="1">
      <alignment horizontal="left" wrapText="1"/>
    </xf>
    <xf numFmtId="0" fontId="53" fillId="0" borderId="17" xfId="0" applyFont="1" applyBorder="1" applyAlignment="1">
      <alignment horizontal="left"/>
    </xf>
    <xf numFmtId="0" fontId="96" fillId="0" borderId="23" xfId="0" applyFont="1" applyBorder="1" applyAlignment="1">
      <alignment horizontal="center" vertical="center"/>
    </xf>
    <xf numFmtId="0" fontId="96" fillId="0" borderId="15" xfId="0" applyFont="1" applyBorder="1" applyAlignment="1">
      <alignment horizontal="center" vertical="center" wrapText="1"/>
    </xf>
    <xf numFmtId="0" fontId="96" fillId="0" borderId="15" xfId="0" applyFont="1" applyBorder="1" applyAlignment="1">
      <alignment horizontal="center" vertical="center"/>
    </xf>
    <xf numFmtId="0" fontId="101" fillId="4" borderId="23" xfId="0" applyFont="1" applyFill="1" applyBorder="1" applyAlignment="1">
      <alignment horizontal="left" vertical="center" wrapText="1"/>
    </xf>
    <xf numFmtId="0" fontId="101" fillId="4" borderId="15" xfId="0" applyFont="1" applyFill="1" applyBorder="1" applyAlignment="1">
      <alignment horizontal="left" vertical="center" wrapText="1"/>
    </xf>
    <xf numFmtId="0" fontId="80" fillId="0" borderId="17" xfId="0" applyFont="1" applyBorder="1" applyAlignment="1">
      <alignment horizontal="left" vertical="center" wrapText="1"/>
    </xf>
    <xf numFmtId="0" fontId="80" fillId="0" borderId="8" xfId="0" applyFont="1" applyBorder="1" applyAlignment="1">
      <alignment horizontal="left" vertical="center" wrapText="1"/>
    </xf>
    <xf numFmtId="0" fontId="119" fillId="7" borderId="8" xfId="0" applyFont="1" applyFill="1" applyBorder="1" applyAlignment="1">
      <alignment vertical="center" wrapText="1"/>
    </xf>
    <xf numFmtId="0" fontId="100" fillId="5" borderId="55" xfId="0" applyFont="1" applyFill="1" applyBorder="1" applyAlignment="1">
      <alignment horizontal="center" vertical="center" wrapText="1"/>
    </xf>
    <xf numFmtId="0" fontId="112" fillId="0" borderId="0" xfId="0" applyFont="1" applyAlignment="1">
      <alignment horizontal="justify" vertical="center" wrapText="1"/>
    </xf>
    <xf numFmtId="0" fontId="113" fillId="0" borderId="0" xfId="0" applyFont="1" applyAlignment="1">
      <alignment horizontal="justify" vertical="center" wrapText="1"/>
    </xf>
    <xf numFmtId="0" fontId="102" fillId="0" borderId="0" xfId="0" applyFont="1" applyAlignment="1">
      <alignment horizontal="justify" vertical="center" wrapText="1"/>
    </xf>
    <xf numFmtId="0" fontId="124" fillId="0" borderId="56" xfId="0" applyFont="1" applyBorder="1" applyAlignment="1">
      <alignment horizontal="justify" vertical="center" wrapText="1"/>
    </xf>
    <xf numFmtId="0" fontId="125" fillId="0" borderId="58" xfId="0" applyFont="1" applyBorder="1" applyAlignment="1">
      <alignment horizontal="justify" vertical="center" wrapText="1"/>
    </xf>
    <xf numFmtId="0" fontId="123" fillId="0" borderId="58" xfId="0" applyFont="1" applyBorder="1" applyAlignment="1">
      <alignment horizontal="justify" vertical="center" wrapText="1"/>
    </xf>
    <xf numFmtId="0" fontId="122" fillId="4" borderId="55" xfId="0" applyFont="1" applyFill="1" applyBorder="1" applyAlignment="1">
      <alignment horizontal="justify" vertical="center" wrapText="1"/>
    </xf>
    <xf numFmtId="0" fontId="122" fillId="4" borderId="57" xfId="0" applyFont="1" applyFill="1" applyBorder="1" applyAlignment="1">
      <alignment horizontal="justify" vertical="center" wrapText="1"/>
    </xf>
    <xf numFmtId="0" fontId="126" fillId="0" borderId="56" xfId="0" applyFont="1" applyBorder="1" applyAlignment="1">
      <alignment horizontal="justify" vertical="center" wrapText="1"/>
    </xf>
    <xf numFmtId="0" fontId="126" fillId="0" borderId="58" xfId="0" applyFont="1" applyBorder="1" applyAlignment="1">
      <alignment horizontal="justify" vertical="center" wrapText="1"/>
    </xf>
    <xf numFmtId="14" fontId="126" fillId="0" borderId="58" xfId="0" applyNumberFormat="1" applyFont="1" applyBorder="1" applyAlignment="1">
      <alignment horizontal="justify" vertical="center" wrapText="1"/>
    </xf>
    <xf numFmtId="0" fontId="122" fillId="0" borderId="55" xfId="0" applyFont="1" applyBorder="1" applyAlignment="1">
      <alignment horizontal="justify" vertical="center" wrapText="1"/>
    </xf>
    <xf numFmtId="0" fontId="39" fillId="0" borderId="57" xfId="0" applyFont="1" applyBorder="1" applyAlignment="1">
      <alignment vertical="center" wrapText="1"/>
    </xf>
    <xf numFmtId="0" fontId="122" fillId="0" borderId="57" xfId="0" applyFont="1" applyBorder="1" applyAlignment="1">
      <alignment horizontal="justify" vertical="center" wrapText="1"/>
    </xf>
    <xf numFmtId="0" fontId="126" fillId="0" borderId="17" xfId="0" applyFont="1" applyBorder="1" applyAlignment="1">
      <alignment vertical="center" wrapText="1"/>
    </xf>
    <xf numFmtId="0" fontId="126" fillId="0" borderId="8" xfId="0" applyFont="1" applyBorder="1" applyAlignment="1">
      <alignment horizontal="justify" vertical="center" wrapText="1"/>
    </xf>
    <xf numFmtId="3" fontId="126" fillId="0" borderId="8" xfId="0" applyNumberFormat="1" applyFont="1" applyBorder="1" applyAlignment="1">
      <alignment horizontal="justify" vertical="center" wrapText="1"/>
    </xf>
    <xf numFmtId="0" fontId="39" fillId="7" borderId="17" xfId="0" applyFont="1" applyFill="1" applyBorder="1" applyAlignment="1">
      <alignment horizontal="center" vertical="center" wrapText="1"/>
    </xf>
    <xf numFmtId="3" fontId="118" fillId="7" borderId="8" xfId="0" applyNumberFormat="1" applyFont="1" applyFill="1" applyBorder="1" applyAlignment="1">
      <alignment vertical="center" wrapText="1"/>
    </xf>
    <xf numFmtId="0" fontId="127" fillId="7" borderId="8" xfId="0" applyFont="1" applyFill="1" applyBorder="1" applyAlignment="1">
      <alignment horizontal="left" vertical="center" wrapText="1" indent="5"/>
    </xf>
    <xf numFmtId="0" fontId="96" fillId="0" borderId="17" xfId="0" applyFont="1" applyBorder="1" applyAlignment="1">
      <alignment horizontal="justify" vertical="center" wrapText="1"/>
    </xf>
    <xf numFmtId="0" fontId="76" fillId="4" borderId="4" xfId="0" applyFont="1" applyFill="1" applyBorder="1" applyAlignment="1">
      <alignment horizontal="center" vertical="center" wrapText="1"/>
    </xf>
    <xf numFmtId="0" fontId="76" fillId="4" borderId="8" xfId="0" applyFont="1" applyFill="1" applyBorder="1" applyAlignment="1">
      <alignment horizontal="center" vertical="center" wrapText="1"/>
    </xf>
    <xf numFmtId="0" fontId="96" fillId="0" borderId="23" xfId="0" applyFont="1" applyBorder="1" applyAlignment="1">
      <alignment vertical="center" wrapText="1"/>
    </xf>
    <xf numFmtId="0" fontId="96" fillId="0" borderId="15" xfId="0" applyFont="1" applyBorder="1" applyAlignment="1">
      <alignment vertical="center" wrapText="1"/>
    </xf>
    <xf numFmtId="0" fontId="59" fillId="0" borderId="1" xfId="0" applyFont="1" applyBorder="1" applyAlignment="1">
      <alignment horizontal="left" vertical="center" wrapText="1"/>
    </xf>
    <xf numFmtId="0" fontId="54" fillId="0" borderId="0" xfId="0" applyFont="1" applyAlignment="1">
      <alignment horizontal="left" vertical="center"/>
    </xf>
    <xf numFmtId="0" fontId="0" fillId="0" borderId="8" xfId="0" applyBorder="1" applyAlignment="1">
      <alignment vertical="center"/>
    </xf>
    <xf numFmtId="10" fontId="96" fillId="0" borderId="8" xfId="0" applyNumberFormat="1" applyFont="1" applyBorder="1" applyAlignment="1">
      <alignment horizontal="center" vertical="center" wrapText="1"/>
    </xf>
    <xf numFmtId="0" fontId="128" fillId="6" borderId="17" xfId="0" applyFont="1" applyFill="1" applyBorder="1" applyAlignment="1">
      <alignment vertical="center" wrapText="1"/>
    </xf>
    <xf numFmtId="0" fontId="128" fillId="6" borderId="8" xfId="0" applyFont="1" applyFill="1" applyBorder="1" applyAlignment="1">
      <alignment vertical="center" wrapText="1"/>
    </xf>
    <xf numFmtId="0" fontId="128" fillId="6" borderId="8" xfId="0" applyFont="1" applyFill="1" applyBorder="1" applyAlignment="1">
      <alignment horizontal="center" vertical="center" wrapText="1"/>
    </xf>
    <xf numFmtId="0" fontId="91" fillId="0" borderId="4" xfId="0" applyFont="1" applyBorder="1" applyAlignment="1">
      <alignment horizontal="center" vertical="center" wrapText="1"/>
    </xf>
    <xf numFmtId="0" fontId="91" fillId="0" borderId="0" xfId="0" applyFont="1" applyAlignment="1">
      <alignment vertical="center" wrapText="1"/>
    </xf>
    <xf numFmtId="0" fontId="91" fillId="0" borderId="23" xfId="0" applyFont="1" applyBorder="1" applyAlignment="1">
      <alignment horizontal="center" vertical="center" wrapText="1"/>
    </xf>
    <xf numFmtId="0" fontId="96" fillId="0" borderId="23" xfId="0" applyFont="1" applyBorder="1" applyAlignment="1">
      <alignment horizontal="center" vertical="center" wrapText="1"/>
    </xf>
    <xf numFmtId="0" fontId="96" fillId="4" borderId="15" xfId="0" applyFont="1" applyFill="1" applyBorder="1" applyAlignment="1">
      <alignment horizontal="center" vertical="center" wrapText="1"/>
    </xf>
    <xf numFmtId="4" fontId="96" fillId="0" borderId="15" xfId="0" applyNumberFormat="1" applyFont="1" applyBorder="1" applyAlignment="1">
      <alignment horizontal="center" vertical="center" wrapText="1"/>
    </xf>
    <xf numFmtId="0" fontId="91" fillId="0" borderId="57" xfId="0" applyFont="1" applyBorder="1" applyAlignment="1">
      <alignment horizontal="center" vertical="center" wrapText="1"/>
    </xf>
    <xf numFmtId="15" fontId="91" fillId="0" borderId="57" xfId="0" applyNumberFormat="1" applyFont="1" applyBorder="1" applyAlignment="1">
      <alignment horizontal="center" vertical="center" wrapText="1"/>
    </xf>
    <xf numFmtId="0" fontId="77" fillId="0" borderId="57" xfId="0" applyFont="1" applyBorder="1" applyAlignment="1">
      <alignment horizontal="center" vertical="center" wrapText="1"/>
    </xf>
    <xf numFmtId="3" fontId="91" fillId="0" borderId="57" xfId="0" applyNumberFormat="1" applyFont="1" applyBorder="1" applyAlignment="1">
      <alignment horizontal="center" vertical="center" wrapText="1"/>
    </xf>
    <xf numFmtId="0" fontId="79" fillId="0" borderId="55" xfId="0" applyFont="1" applyBorder="1" applyAlignment="1">
      <alignment horizontal="justify" vertical="center" wrapText="1"/>
    </xf>
    <xf numFmtId="0" fontId="79" fillId="0" borderId="57" xfId="0" applyFont="1" applyBorder="1" applyAlignment="1">
      <alignment horizontal="justify" vertical="center" wrapText="1"/>
    </xf>
    <xf numFmtId="14" fontId="79" fillId="0" borderId="57" xfId="0" applyNumberFormat="1" applyFont="1" applyBorder="1" applyAlignment="1">
      <alignment horizontal="justify" vertical="center" wrapText="1"/>
    </xf>
    <xf numFmtId="0" fontId="54" fillId="0" borderId="0" xfId="0" applyFont="1" applyAlignment="1">
      <alignment horizontal="left" wrapText="1"/>
    </xf>
    <xf numFmtId="0" fontId="53" fillId="0" borderId="28" xfId="0" applyFont="1" applyBorder="1" applyAlignment="1">
      <alignment horizontal="left"/>
    </xf>
    <xf numFmtId="0" fontId="86" fillId="0" borderId="27" xfId="0" applyFont="1" applyBorder="1" applyAlignment="1">
      <alignment horizontal="left"/>
    </xf>
    <xf numFmtId="0" fontId="84" fillId="0" borderId="7" xfId="0" applyFont="1" applyBorder="1" applyAlignment="1">
      <alignment horizontal="left"/>
    </xf>
    <xf numFmtId="0" fontId="0" fillId="0" borderId="0" xfId="0" applyAlignment="1">
      <alignment horizontal="right"/>
    </xf>
    <xf numFmtId="0" fontId="19" fillId="0" borderId="0" xfId="0" applyFont="1"/>
    <xf numFmtId="3" fontId="0" fillId="0" borderId="0" xfId="0" applyNumberFormat="1"/>
    <xf numFmtId="14" fontId="1" fillId="0" borderId="0" xfId="0" applyNumberFormat="1" applyFont="1" applyAlignment="1">
      <alignment horizontal="left"/>
    </xf>
    <xf numFmtId="0" fontId="1" fillId="0" borderId="0" xfId="0" applyFont="1" applyAlignment="1">
      <alignment horizontal="right"/>
    </xf>
    <xf numFmtId="14" fontId="15" fillId="0" borderId="0" xfId="0" applyNumberFormat="1" applyFont="1" applyAlignment="1">
      <alignment horizontal="left"/>
    </xf>
    <xf numFmtId="0" fontId="15" fillId="0" borderId="0" xfId="0" applyFont="1"/>
    <xf numFmtId="0" fontId="15" fillId="0" borderId="0" xfId="0" applyFont="1" applyAlignment="1">
      <alignment horizontal="right"/>
    </xf>
    <xf numFmtId="0" fontId="15" fillId="0" borderId="0" xfId="0" applyFont="1" applyAlignment="1">
      <alignment horizontal="left"/>
    </xf>
    <xf numFmtId="14" fontId="9" fillId="0" borderId="0" xfId="0" applyNumberFormat="1" applyFont="1" applyAlignment="1">
      <alignment horizontal="left"/>
    </xf>
    <xf numFmtId="0" fontId="87" fillId="0" borderId="1" xfId="0" applyFont="1" applyBorder="1" applyAlignment="1">
      <alignment horizontal="left"/>
    </xf>
    <xf numFmtId="0" fontId="64" fillId="3" borderId="0" xfId="0" applyFont="1" applyFill="1" applyAlignment="1">
      <alignment horizontal="left" wrapText="1"/>
    </xf>
    <xf numFmtId="6" fontId="53" fillId="0" borderId="1" xfId="0" applyNumberFormat="1" applyFont="1" applyBorder="1" applyAlignment="1">
      <alignment horizontal="left" wrapText="1"/>
    </xf>
    <xf numFmtId="0" fontId="54" fillId="0" borderId="12" xfId="0" applyFont="1" applyBorder="1" applyAlignment="1">
      <alignment horizontal="left" wrapText="1"/>
    </xf>
    <xf numFmtId="0" fontId="66" fillId="0" borderId="12" xfId="0" applyFont="1" applyBorder="1" applyAlignment="1">
      <alignment horizontal="left"/>
    </xf>
    <xf numFmtId="3" fontId="0" fillId="0" borderId="0" xfId="0" applyNumberFormat="1" applyAlignment="1">
      <alignment horizontal="right"/>
    </xf>
    <xf numFmtId="0" fontId="61" fillId="0" borderId="1" xfId="0" applyFont="1" applyBorder="1" applyAlignment="1">
      <alignment horizontal="left"/>
    </xf>
    <xf numFmtId="14" fontId="59" fillId="0" borderId="1" xfId="0" applyNumberFormat="1" applyFont="1" applyBorder="1" applyAlignment="1">
      <alignment horizontal="left" wrapText="1"/>
    </xf>
    <xf numFmtId="0" fontId="53" fillId="0" borderId="40" xfId="0" applyFont="1" applyBorder="1" applyAlignment="1">
      <alignment horizontal="left" wrapText="1"/>
    </xf>
    <xf numFmtId="0" fontId="66" fillId="0" borderId="19" xfId="0" applyFont="1" applyBorder="1" applyAlignment="1">
      <alignment horizontal="left"/>
    </xf>
    <xf numFmtId="0" fontId="60" fillId="0" borderId="40" xfId="0" applyFont="1" applyBorder="1" applyAlignment="1">
      <alignment horizontal="left" wrapText="1"/>
    </xf>
    <xf numFmtId="0" fontId="53" fillId="0" borderId="10" xfId="0" applyFont="1" applyBorder="1" applyAlignment="1">
      <alignment horizontal="left" wrapText="1"/>
    </xf>
    <xf numFmtId="14" fontId="53" fillId="0" borderId="65" xfId="0" applyNumberFormat="1" applyFont="1" applyBorder="1" applyAlignment="1">
      <alignment horizontal="left"/>
    </xf>
    <xf numFmtId="14" fontId="53" fillId="0" borderId="29" xfId="0" applyNumberFormat="1" applyFont="1" applyBorder="1" applyAlignment="1">
      <alignment horizontal="left"/>
    </xf>
    <xf numFmtId="0" fontId="53" fillId="0" borderId="29" xfId="0" applyFont="1" applyBorder="1" applyAlignment="1">
      <alignment horizontal="left" wrapText="1"/>
    </xf>
    <xf numFmtId="0" fontId="53" fillId="0" borderId="29" xfId="0" applyFont="1" applyBorder="1" applyAlignment="1">
      <alignment horizontal="left"/>
    </xf>
    <xf numFmtId="0" fontId="53" fillId="0" borderId="66" xfId="0" applyFont="1" applyBorder="1" applyAlignment="1">
      <alignment horizontal="left" wrapText="1"/>
    </xf>
    <xf numFmtId="0" fontId="59" fillId="0" borderId="38" xfId="0" applyFont="1" applyBorder="1" applyAlignment="1">
      <alignment horizontal="left" wrapText="1"/>
    </xf>
    <xf numFmtId="0" fontId="59" fillId="0" borderId="12" xfId="0" applyFont="1" applyBorder="1" applyAlignment="1">
      <alignment horizontal="left" wrapText="1"/>
    </xf>
    <xf numFmtId="0" fontId="129" fillId="0" borderId="12" xfId="0" applyFont="1" applyBorder="1" applyAlignment="1">
      <alignment horizontal="left"/>
    </xf>
    <xf numFmtId="0" fontId="129" fillId="0" borderId="12" xfId="0" applyFont="1" applyBorder="1" applyAlignment="1">
      <alignment horizontal="left" wrapText="1"/>
    </xf>
    <xf numFmtId="0" fontId="60" fillId="0" borderId="38" xfId="0" applyFont="1" applyBorder="1" applyAlignment="1">
      <alignment horizontal="left" wrapText="1"/>
    </xf>
    <xf numFmtId="0" fontId="60" fillId="0" borderId="41" xfId="0" applyFont="1" applyBorder="1" applyAlignment="1">
      <alignment horizontal="left" wrapText="1"/>
    </xf>
    <xf numFmtId="0" fontId="59" fillId="0" borderId="1" xfId="0" applyFont="1" applyBorder="1" applyAlignment="1">
      <alignment horizontal="justify" wrapText="1"/>
    </xf>
    <xf numFmtId="0" fontId="59" fillId="3" borderId="1" xfId="0" applyFont="1" applyFill="1" applyBorder="1" applyAlignment="1">
      <alignment horizontal="justify" wrapText="1"/>
    </xf>
    <xf numFmtId="17" fontId="59" fillId="0" borderId="1" xfId="0" applyNumberFormat="1" applyFont="1" applyBorder="1" applyAlignment="1">
      <alignment horizontal="justify" wrapText="1"/>
    </xf>
    <xf numFmtId="0" fontId="53" fillId="0" borderId="38" xfId="0" applyFont="1" applyBorder="1" applyAlignment="1">
      <alignment wrapText="1"/>
    </xf>
    <xf numFmtId="0" fontId="59" fillId="0" borderId="1" xfId="0" applyFont="1" applyBorder="1" applyAlignment="1">
      <alignment wrapText="1"/>
    </xf>
    <xf numFmtId="0" fontId="53" fillId="0" borderId="65" xfId="0" applyFont="1" applyBorder="1" applyAlignment="1">
      <alignment wrapText="1"/>
    </xf>
    <xf numFmtId="0" fontId="60" fillId="0" borderId="24" xfId="0" applyFont="1" applyBorder="1" applyAlignment="1">
      <alignment horizontal="left" wrapText="1"/>
    </xf>
    <xf numFmtId="14" fontId="59" fillId="0" borderId="12" xfId="0" applyNumberFormat="1" applyFont="1" applyBorder="1" applyAlignment="1">
      <alignment horizontal="left" wrapText="1"/>
    </xf>
    <xf numFmtId="17" fontId="59" fillId="0" borderId="12" xfId="0" applyNumberFormat="1" applyFont="1" applyBorder="1" applyAlignment="1">
      <alignment horizontal="left" wrapText="1"/>
    </xf>
    <xf numFmtId="0" fontId="60" fillId="0" borderId="10" xfId="0" applyFont="1" applyBorder="1" applyAlignment="1">
      <alignment horizontal="left" wrapText="1"/>
    </xf>
    <xf numFmtId="14" fontId="61" fillId="0" borderId="1" xfId="0" applyNumberFormat="1" applyFont="1" applyBorder="1" applyAlignment="1">
      <alignment horizontal="left" wrapText="1"/>
    </xf>
    <xf numFmtId="14" fontId="59" fillId="0" borderId="38" xfId="0" applyNumberFormat="1" applyFont="1" applyBorder="1" applyAlignment="1">
      <alignment horizontal="left" wrapText="1"/>
    </xf>
    <xf numFmtId="0" fontId="53" fillId="0" borderId="38" xfId="0" applyFont="1" applyBorder="1" applyAlignment="1">
      <alignment horizontal="left" wrapText="1"/>
    </xf>
    <xf numFmtId="0" fontId="59" fillId="0" borderId="1" xfId="0" applyFont="1" applyBorder="1" applyAlignment="1">
      <alignment horizontal="left" vertical="center"/>
    </xf>
    <xf numFmtId="0" fontId="54" fillId="0" borderId="34" xfId="0" applyFont="1" applyBorder="1" applyAlignment="1">
      <alignment horizontal="left" vertical="center" wrapText="1"/>
    </xf>
    <xf numFmtId="0" fontId="54" fillId="0" borderId="35" xfId="0" applyFont="1" applyBorder="1" applyAlignment="1">
      <alignment horizontal="left" vertical="center" wrapText="1"/>
    </xf>
    <xf numFmtId="0" fontId="54" fillId="0" borderId="35" xfId="0" applyFont="1" applyBorder="1" applyAlignment="1">
      <alignment horizontal="left" vertical="center"/>
    </xf>
    <xf numFmtId="0" fontId="54" fillId="0" borderId="36" xfId="0" applyFont="1" applyBorder="1" applyAlignment="1">
      <alignment horizontal="left" vertical="center" wrapText="1"/>
    </xf>
    <xf numFmtId="0" fontId="54" fillId="0" borderId="37" xfId="0" applyFont="1" applyBorder="1" applyAlignment="1">
      <alignment horizontal="left" vertical="center" wrapText="1"/>
    </xf>
    <xf numFmtId="0" fontId="129" fillId="0" borderId="37" xfId="0" applyFont="1" applyBorder="1" applyAlignment="1">
      <alignment horizontal="left" vertical="center" wrapText="1"/>
    </xf>
    <xf numFmtId="0" fontId="60" fillId="0" borderId="24" xfId="0" applyFont="1" applyBorder="1" applyAlignment="1">
      <alignment horizontal="left"/>
    </xf>
    <xf numFmtId="0" fontId="60" fillId="0" borderId="24" xfId="0" applyFont="1" applyBorder="1" applyAlignment="1">
      <alignment horizontal="left" vertical="center" wrapText="1"/>
    </xf>
    <xf numFmtId="0" fontId="61" fillId="0" borderId="1" xfId="0" applyFont="1" applyBorder="1" applyAlignment="1">
      <alignment wrapText="1"/>
    </xf>
    <xf numFmtId="0" fontId="59" fillId="3" borderId="1" xfId="0" applyFont="1" applyFill="1" applyBorder="1" applyAlignment="1">
      <alignment horizontal="left" wrapText="1"/>
    </xf>
    <xf numFmtId="0" fontId="63" fillId="0" borderId="1" xfId="0" applyFont="1" applyBorder="1" applyAlignment="1">
      <alignment horizontal="left" vertical="center" wrapText="1"/>
    </xf>
    <xf numFmtId="14" fontId="61" fillId="0" borderId="1" xfId="0" applyNumberFormat="1" applyFont="1" applyBorder="1" applyAlignment="1">
      <alignment horizontal="left"/>
    </xf>
    <xf numFmtId="0" fontId="61" fillId="0" borderId="29" xfId="0" applyFont="1" applyBorder="1" applyAlignment="1">
      <alignment wrapText="1"/>
    </xf>
    <xf numFmtId="0" fontId="61" fillId="3" borderId="29" xfId="0" applyFont="1" applyFill="1" applyBorder="1" applyAlignment="1">
      <alignment wrapText="1"/>
    </xf>
    <xf numFmtId="0" fontId="53" fillId="0" borderId="41" xfId="0" applyFont="1" applyBorder="1" applyAlignment="1">
      <alignment horizontal="left" wrapText="1"/>
    </xf>
    <xf numFmtId="0" fontId="129" fillId="0" borderId="39" xfId="0" applyFont="1" applyBorder="1" applyAlignment="1">
      <alignment horizontal="left" vertical="center" wrapText="1"/>
    </xf>
    <xf numFmtId="14" fontId="0" fillId="0" borderId="0" xfId="0" applyNumberFormat="1"/>
    <xf numFmtId="0" fontId="0" fillId="3" borderId="67" xfId="0" applyFill="1" applyBorder="1" applyAlignment="1">
      <alignment horizontal="right" wrapText="1"/>
    </xf>
    <xf numFmtId="0" fontId="53" fillId="0" borderId="5" xfId="0" applyFont="1" applyBorder="1" applyAlignment="1">
      <alignment horizontal="left"/>
    </xf>
    <xf numFmtId="0" fontId="66" fillId="0" borderId="1" xfId="0" applyFont="1" applyBorder="1" applyAlignment="1">
      <alignment horizontal="left"/>
    </xf>
    <xf numFmtId="17" fontId="61" fillId="0" borderId="1" xfId="0" applyNumberFormat="1" applyFont="1" applyBorder="1" applyAlignment="1">
      <alignment horizontal="left" wrapText="1"/>
    </xf>
    <xf numFmtId="14" fontId="53" fillId="0" borderId="1" xfId="0" applyNumberFormat="1" applyFont="1" applyBorder="1" applyAlignment="1">
      <alignment horizontal="left" wrapText="1"/>
    </xf>
    <xf numFmtId="17" fontId="53" fillId="0" borderId="1" xfId="0" applyNumberFormat="1" applyFont="1" applyBorder="1" applyAlignment="1">
      <alignment horizontal="left" wrapText="1"/>
    </xf>
    <xf numFmtId="0" fontId="54" fillId="0" borderId="28" xfId="0" applyFont="1" applyBorder="1" applyAlignment="1">
      <alignment horizontal="left"/>
    </xf>
    <xf numFmtId="14" fontId="59" fillId="0" borderId="1" xfId="0" applyNumberFormat="1" applyFont="1" applyBorder="1" applyAlignment="1">
      <alignment horizontal="left"/>
    </xf>
    <xf numFmtId="14" fontId="61" fillId="0" borderId="1" xfId="0" applyNumberFormat="1" applyFont="1" applyBorder="1" applyAlignment="1">
      <alignment wrapText="1"/>
    </xf>
    <xf numFmtId="0" fontId="59" fillId="0" borderId="40" xfId="0" applyFont="1" applyBorder="1" applyAlignment="1">
      <alignment horizontal="left" wrapText="1"/>
    </xf>
    <xf numFmtId="0" fontId="59" fillId="0" borderId="41" xfId="0" applyFont="1" applyBorder="1" applyAlignment="1">
      <alignment horizontal="left" wrapText="1"/>
    </xf>
    <xf numFmtId="0" fontId="59" fillId="0" borderId="38" xfId="0" applyFont="1" applyBorder="1" applyAlignment="1">
      <alignment horizontal="justify" wrapText="1"/>
    </xf>
    <xf numFmtId="0" fontId="129" fillId="0" borderId="31" xfId="0" applyFont="1" applyBorder="1" applyAlignment="1">
      <alignment horizontal="left" vertical="center" wrapText="1"/>
    </xf>
    <xf numFmtId="14" fontId="59" fillId="0" borderId="12" xfId="0" applyNumberFormat="1" applyFont="1" applyBorder="1" applyAlignment="1">
      <alignment horizontal="left"/>
    </xf>
    <xf numFmtId="0" fontId="59" fillId="0" borderId="10" xfId="0" applyFont="1" applyBorder="1" applyAlignment="1">
      <alignment horizontal="left" wrapText="1"/>
    </xf>
    <xf numFmtId="0" fontId="59" fillId="0" borderId="16" xfId="0" applyFont="1" applyBorder="1" applyAlignment="1">
      <alignment horizontal="left" wrapText="1"/>
    </xf>
    <xf numFmtId="0" fontId="59" fillId="0" borderId="29" xfId="0" applyFont="1" applyBorder="1" applyAlignment="1">
      <alignment horizontal="justify" wrapText="1"/>
    </xf>
    <xf numFmtId="0" fontId="59" fillId="3" borderId="29" xfId="0" applyFont="1" applyFill="1" applyBorder="1" applyAlignment="1">
      <alignment horizontal="justify" wrapText="1"/>
    </xf>
    <xf numFmtId="17" fontId="59" fillId="0" borderId="29" xfId="0" applyNumberFormat="1" applyFont="1" applyBorder="1" applyAlignment="1">
      <alignment horizontal="justify" wrapText="1"/>
    </xf>
    <xf numFmtId="0" fontId="60" fillId="0" borderId="1" xfId="0" applyFont="1" applyBorder="1" applyAlignment="1">
      <alignment horizontal="left" vertical="center" wrapText="1"/>
    </xf>
    <xf numFmtId="0" fontId="11" fillId="0" borderId="1" xfId="0" applyFont="1" applyBorder="1" applyAlignment="1">
      <alignment vertical="center"/>
    </xf>
    <xf numFmtId="0" fontId="59" fillId="0" borderId="65" xfId="0" applyFont="1" applyBorder="1" applyAlignment="1">
      <alignment horizontal="left" wrapText="1"/>
    </xf>
    <xf numFmtId="0" fontId="54" fillId="0" borderId="43" xfId="0" applyFont="1" applyBorder="1" applyAlignment="1">
      <alignment horizontal="left" wrapText="1"/>
    </xf>
    <xf numFmtId="0" fontId="59" fillId="0" borderId="0" xfId="0" applyFont="1" applyAlignment="1">
      <alignment horizontal="left" vertical="center" wrapText="1"/>
    </xf>
    <xf numFmtId="0" fontId="63" fillId="0" borderId="0" xfId="0" applyFont="1" applyAlignment="1">
      <alignment horizontal="left" vertical="center" wrapText="1"/>
    </xf>
    <xf numFmtId="0" fontId="78" fillId="0" borderId="0" xfId="0" applyFont="1" applyAlignment="1">
      <alignment horizontal="left" wrapText="1"/>
    </xf>
    <xf numFmtId="0" fontId="60" fillId="0" borderId="0" xfId="0" applyFont="1" applyAlignment="1">
      <alignment horizontal="left" wrapText="1"/>
    </xf>
    <xf numFmtId="0" fontId="59" fillId="0" borderId="0" xfId="0" applyFont="1" applyAlignment="1">
      <alignment horizontal="left" wrapText="1"/>
    </xf>
    <xf numFmtId="0" fontId="60" fillId="0" borderId="0" xfId="0" applyFont="1" applyAlignment="1">
      <alignment horizontal="left" vertical="center" wrapText="1"/>
    </xf>
    <xf numFmtId="0" fontId="60" fillId="0" borderId="68" xfId="0" applyFont="1" applyBorder="1" applyAlignment="1">
      <alignment horizontal="left" wrapText="1"/>
    </xf>
    <xf numFmtId="0" fontId="54" fillId="9" borderId="1" xfId="0" applyFont="1" applyFill="1" applyBorder="1" applyAlignment="1">
      <alignment horizontal="left" wrapText="1"/>
    </xf>
    <xf numFmtId="0" fontId="59" fillId="9" borderId="1" xfId="0" applyFont="1" applyFill="1" applyBorder="1" applyAlignment="1">
      <alignment horizontal="left" wrapText="1"/>
    </xf>
    <xf numFmtId="14" fontId="59" fillId="9" borderId="1" xfId="0" applyNumberFormat="1" applyFont="1" applyFill="1" applyBorder="1" applyAlignment="1">
      <alignment horizontal="left" wrapText="1"/>
    </xf>
    <xf numFmtId="0" fontId="59" fillId="9" borderId="40" xfId="0" applyFont="1" applyFill="1" applyBorder="1" applyAlignment="1">
      <alignment horizontal="left" wrapText="1"/>
    </xf>
    <xf numFmtId="0" fontId="53" fillId="9" borderId="0" xfId="0" applyFont="1" applyFill="1" applyAlignment="1">
      <alignment horizontal="left"/>
    </xf>
    <xf numFmtId="0" fontId="54" fillId="9" borderId="35" xfId="0" applyFont="1" applyFill="1" applyBorder="1" applyAlignment="1">
      <alignment horizontal="left" vertical="center" wrapText="1"/>
    </xf>
    <xf numFmtId="0" fontId="87" fillId="0" borderId="7" xfId="0" applyFont="1" applyBorder="1" applyAlignment="1">
      <alignment horizontal="left"/>
    </xf>
    <xf numFmtId="0" fontId="54" fillId="9" borderId="1" xfId="0" applyFont="1" applyFill="1" applyBorder="1" applyAlignment="1">
      <alignment horizontal="left"/>
    </xf>
    <xf numFmtId="0" fontId="54" fillId="9" borderId="1" xfId="0" applyFont="1" applyFill="1" applyBorder="1" applyAlignment="1">
      <alignment wrapText="1"/>
    </xf>
    <xf numFmtId="0" fontId="54" fillId="9" borderId="40" xfId="0" applyFont="1" applyFill="1" applyBorder="1" applyAlignment="1">
      <alignment horizontal="left" wrapText="1"/>
    </xf>
    <xf numFmtId="14" fontId="53" fillId="0" borderId="12" xfId="0" applyNumberFormat="1" applyFont="1" applyBorder="1" applyAlignment="1">
      <alignment horizontal="left" wrapText="1"/>
    </xf>
    <xf numFmtId="0" fontId="54" fillId="0" borderId="19" xfId="0" applyFont="1" applyBorder="1" applyAlignment="1">
      <alignment horizontal="left"/>
    </xf>
    <xf numFmtId="14" fontId="60" fillId="0" borderId="12" xfId="0" applyNumberFormat="1" applyFont="1" applyBorder="1" applyAlignment="1">
      <alignment horizontal="left" wrapText="1"/>
    </xf>
    <xf numFmtId="14" fontId="60" fillId="0" borderId="1" xfId="0" applyNumberFormat="1" applyFont="1" applyBorder="1" applyAlignment="1">
      <alignment wrapText="1"/>
    </xf>
    <xf numFmtId="0" fontId="53" fillId="0" borderId="69" xfId="0" applyFont="1" applyBorder="1" applyAlignment="1">
      <alignment horizontal="left"/>
    </xf>
    <xf numFmtId="0" fontId="59" fillId="0" borderId="24" xfId="0" applyFont="1" applyBorder="1" applyAlignment="1">
      <alignment horizontal="justify" wrapText="1"/>
    </xf>
    <xf numFmtId="0" fontId="59" fillId="3" borderId="24" xfId="0" applyFont="1" applyFill="1" applyBorder="1" applyAlignment="1">
      <alignment horizontal="justify" wrapText="1"/>
    </xf>
    <xf numFmtId="17" fontId="59" fillId="0" borderId="24" xfId="0" applyNumberFormat="1" applyFont="1" applyBorder="1" applyAlignment="1">
      <alignment horizontal="justify" wrapText="1"/>
    </xf>
    <xf numFmtId="17" fontId="59" fillId="0" borderId="53" xfId="0" applyNumberFormat="1" applyFont="1" applyBorder="1" applyAlignment="1">
      <alignment horizontal="justify" wrapText="1"/>
    </xf>
    <xf numFmtId="14" fontId="61" fillId="0" borderId="12" xfId="0" applyNumberFormat="1" applyFont="1" applyBorder="1" applyAlignment="1">
      <alignment horizontal="justify" vertical="center" wrapText="1"/>
    </xf>
    <xf numFmtId="0" fontId="61" fillId="0" borderId="1" xfId="0" applyFont="1" applyBorder="1" applyAlignment="1">
      <alignment horizontal="justify" vertical="center" wrapText="1"/>
    </xf>
    <xf numFmtId="0" fontId="61" fillId="0" borderId="1" xfId="0" applyFont="1" applyBorder="1" applyAlignment="1">
      <alignment horizontal="left" vertical="center"/>
    </xf>
    <xf numFmtId="0" fontId="61" fillId="3" borderId="1" xfId="0" applyFont="1" applyFill="1" applyBorder="1" applyAlignment="1">
      <alignment horizontal="justify" vertical="center" wrapText="1"/>
    </xf>
    <xf numFmtId="17" fontId="61" fillId="0" borderId="1" xfId="0" applyNumberFormat="1" applyFont="1" applyBorder="1" applyAlignment="1">
      <alignment horizontal="justify" vertical="center" wrapText="1"/>
    </xf>
    <xf numFmtId="0" fontId="61" fillId="0" borderId="12" xfId="0" applyFont="1" applyBorder="1" applyAlignment="1">
      <alignment horizontal="justify" vertical="center" wrapText="1"/>
    </xf>
    <xf numFmtId="0" fontId="61" fillId="3" borderId="12" xfId="0" applyFont="1" applyFill="1" applyBorder="1" applyAlignment="1">
      <alignment horizontal="justify" vertical="center" wrapText="1"/>
    </xf>
    <xf numFmtId="0" fontId="11" fillId="0" borderId="0" xfId="0" applyFont="1" applyAlignment="1">
      <alignment vertical="center"/>
    </xf>
    <xf numFmtId="0" fontId="90" fillId="0" borderId="1" xfId="0" applyFont="1" applyBorder="1" applyAlignment="1">
      <alignment horizontal="left" wrapText="1"/>
    </xf>
    <xf numFmtId="3" fontId="59" fillId="0" borderId="1" xfId="0" applyNumberFormat="1" applyFont="1" applyBorder="1" applyAlignment="1">
      <alignment horizontal="left" wrapText="1"/>
    </xf>
    <xf numFmtId="0" fontId="23" fillId="0" borderId="1" xfId="3" applyFont="1" applyFill="1" applyBorder="1" applyAlignment="1">
      <alignment horizontal="left" wrapText="1"/>
    </xf>
    <xf numFmtId="4" fontId="59" fillId="0" borderId="1" xfId="0" applyNumberFormat="1" applyFont="1" applyBorder="1" applyAlignment="1">
      <alignment horizontal="left" wrapText="1"/>
    </xf>
    <xf numFmtId="0" fontId="28" fillId="0" borderId="1" xfId="3" applyFont="1" applyFill="1" applyBorder="1" applyAlignment="1">
      <alignment horizontal="left" wrapText="1"/>
    </xf>
    <xf numFmtId="0" fontId="132" fillId="0" borderId="1" xfId="0" applyFont="1" applyBorder="1" applyAlignment="1">
      <alignment horizontal="left" wrapText="1"/>
    </xf>
    <xf numFmtId="0" fontId="28" fillId="0" borderId="1" xfId="0" applyFont="1" applyBorder="1" applyAlignment="1">
      <alignment horizontal="left"/>
    </xf>
    <xf numFmtId="16" fontId="59" fillId="0" borderId="1" xfId="0" applyNumberFormat="1" applyFont="1" applyBorder="1" applyAlignment="1">
      <alignment horizontal="left" wrapText="1"/>
    </xf>
    <xf numFmtId="0" fontId="134" fillId="0" borderId="1" xfId="0" applyFont="1" applyBorder="1" applyAlignment="1">
      <alignment horizontal="left" wrapText="1"/>
    </xf>
    <xf numFmtId="0" fontId="61" fillId="0" borderId="12" xfId="0" applyFont="1" applyBorder="1" applyAlignment="1">
      <alignment horizontal="left" wrapText="1"/>
    </xf>
    <xf numFmtId="0" fontId="53" fillId="0" borderId="6" xfId="0" applyFont="1" applyBorder="1" applyAlignment="1">
      <alignment horizontal="left"/>
    </xf>
    <xf numFmtId="0" fontId="53" fillId="0" borderId="4" xfId="0" applyFont="1" applyBorder="1" applyAlignment="1">
      <alignment horizontal="left"/>
    </xf>
    <xf numFmtId="0" fontId="54" fillId="0" borderId="6" xfId="0" applyFont="1" applyBorder="1" applyAlignment="1">
      <alignment horizontal="left"/>
    </xf>
    <xf numFmtId="0" fontId="87" fillId="0" borderId="8" xfId="0" applyFont="1" applyBorder="1" applyAlignment="1">
      <alignment horizontal="left"/>
    </xf>
    <xf numFmtId="0" fontId="53" fillId="0" borderId="26" xfId="0" applyFont="1" applyBorder="1" applyAlignment="1">
      <alignment horizontal="left"/>
    </xf>
    <xf numFmtId="0" fontId="54" fillId="0" borderId="4" xfId="0" applyFont="1" applyBorder="1" applyAlignment="1">
      <alignment horizontal="left"/>
    </xf>
    <xf numFmtId="0" fontId="54" fillId="0" borderId="38" xfId="0" applyFont="1" applyBorder="1" applyAlignment="1">
      <alignment horizontal="left" wrapText="1"/>
    </xf>
    <xf numFmtId="0" fontId="54" fillId="0" borderId="6" xfId="0" applyFont="1" applyBorder="1" applyAlignment="1">
      <alignment horizontal="left" wrapText="1"/>
    </xf>
    <xf numFmtId="0" fontId="53" fillId="0" borderId="6" xfId="0" applyFont="1" applyBorder="1" applyAlignment="1">
      <alignment horizontal="left" wrapText="1"/>
    </xf>
    <xf numFmtId="0" fontId="54" fillId="0" borderId="6" xfId="0" applyFont="1" applyBorder="1" applyAlignment="1">
      <alignment horizontal="left" vertical="center"/>
    </xf>
    <xf numFmtId="0" fontId="54" fillId="0" borderId="8" xfId="0" applyFont="1" applyBorder="1" applyAlignment="1">
      <alignment horizontal="left" wrapText="1"/>
    </xf>
    <xf numFmtId="0" fontId="53" fillId="0" borderId="13" xfId="0" applyFont="1" applyBorder="1" applyAlignment="1">
      <alignment horizontal="left"/>
    </xf>
    <xf numFmtId="0" fontId="53" fillId="0" borderId="14" xfId="0" applyFont="1" applyBorder="1" applyAlignment="1">
      <alignment horizontal="left"/>
    </xf>
    <xf numFmtId="0" fontId="53" fillId="0" borderId="15" xfId="0" applyFont="1" applyBorder="1" applyAlignment="1">
      <alignment horizontal="left"/>
    </xf>
    <xf numFmtId="0" fontId="59" fillId="0" borderId="24" xfId="0" applyFont="1" applyBorder="1" applyAlignment="1">
      <alignment horizontal="left" wrapText="1"/>
    </xf>
    <xf numFmtId="0" fontId="53" fillId="0" borderId="1" xfId="0" applyFont="1" applyBorder="1" applyAlignment="1">
      <alignment horizontal="right"/>
    </xf>
    <xf numFmtId="0" fontId="60" fillId="0" borderId="1" xfId="0" applyFont="1" applyBorder="1" applyAlignment="1">
      <alignment horizontal="right" wrapText="1"/>
    </xf>
    <xf numFmtId="14" fontId="60" fillId="0" borderId="1" xfId="0" applyNumberFormat="1" applyFont="1" applyBorder="1" applyAlignment="1">
      <alignment horizontal="right" wrapText="1"/>
    </xf>
    <xf numFmtId="0" fontId="117" fillId="0" borderId="1" xfId="0" applyFont="1" applyBorder="1"/>
    <xf numFmtId="0" fontId="69" fillId="0" borderId="0" xfId="0" applyFont="1" applyAlignment="1">
      <alignment horizontal="left" wrapText="1"/>
    </xf>
    <xf numFmtId="0" fontId="59" fillId="0" borderId="0" xfId="0" applyFont="1" applyAlignment="1">
      <alignment horizontal="left"/>
    </xf>
    <xf numFmtId="0" fontId="61" fillId="0" borderId="0" xfId="0" applyFont="1" applyAlignment="1">
      <alignment horizontal="left" wrapText="1"/>
    </xf>
    <xf numFmtId="0" fontId="60" fillId="0" borderId="12" xfId="0" applyFont="1" applyBorder="1" applyAlignment="1">
      <alignment horizontal="right" wrapText="1"/>
    </xf>
    <xf numFmtId="3" fontId="59" fillId="0" borderId="16" xfId="0" applyNumberFormat="1" applyFont="1" applyBorder="1" applyAlignment="1">
      <alignment horizontal="left" wrapText="1"/>
    </xf>
    <xf numFmtId="0" fontId="66" fillId="0" borderId="29" xfId="0" applyFont="1" applyBorder="1" applyAlignment="1">
      <alignment horizontal="left"/>
    </xf>
    <xf numFmtId="0" fontId="60" fillId="0" borderId="29" xfId="0" applyFont="1" applyBorder="1" applyAlignment="1">
      <alignment horizontal="left" wrapText="1"/>
    </xf>
    <xf numFmtId="17" fontId="59" fillId="0" borderId="38" xfId="0" applyNumberFormat="1" applyFont="1" applyBorder="1" applyAlignment="1">
      <alignment horizontal="justify" wrapText="1"/>
    </xf>
    <xf numFmtId="17" fontId="60" fillId="0" borderId="38" xfId="0" applyNumberFormat="1" applyFont="1" applyBorder="1" applyAlignment="1">
      <alignment horizontal="justify" wrapText="1"/>
    </xf>
    <xf numFmtId="6" fontId="59" fillId="0" borderId="1" xfId="0" applyNumberFormat="1" applyFont="1" applyBorder="1" applyAlignment="1">
      <alignment horizontal="justify" wrapText="1"/>
    </xf>
    <xf numFmtId="0" fontId="53" fillId="0" borderId="54" xfId="0" applyFont="1" applyBorder="1" applyAlignment="1">
      <alignment horizontal="left" wrapText="1"/>
    </xf>
    <xf numFmtId="0" fontId="60" fillId="0" borderId="66" xfId="0" applyFont="1" applyBorder="1" applyAlignment="1">
      <alignment horizontal="left" wrapText="1"/>
    </xf>
    <xf numFmtId="0" fontId="54" fillId="0" borderId="37" xfId="0" applyFont="1" applyBorder="1" applyAlignment="1">
      <alignment horizontal="left" wrapText="1"/>
    </xf>
    <xf numFmtId="0" fontId="129" fillId="0" borderId="37" xfId="0" applyFont="1" applyBorder="1" applyAlignment="1">
      <alignment horizontal="left" wrapText="1"/>
    </xf>
    <xf numFmtId="0" fontId="59" fillId="0" borderId="54" xfId="0" applyFont="1" applyBorder="1" applyAlignment="1">
      <alignment horizontal="left" wrapText="1"/>
    </xf>
    <xf numFmtId="0" fontId="61" fillId="3" borderId="1" xfId="0" applyFont="1" applyFill="1" applyBorder="1" applyAlignment="1">
      <alignment horizontal="left" wrapText="1"/>
    </xf>
    <xf numFmtId="0" fontId="61" fillId="0" borderId="12" xfId="0" applyFont="1" applyBorder="1" applyAlignment="1">
      <alignment horizontal="left"/>
    </xf>
    <xf numFmtId="14" fontId="61" fillId="0" borderId="12" xfId="0" applyNumberFormat="1" applyFont="1" applyBorder="1" applyAlignment="1">
      <alignment horizontal="left"/>
    </xf>
    <xf numFmtId="0" fontId="53" fillId="0" borderId="0" xfId="0" applyFont="1" applyAlignment="1">
      <alignment horizontal="right"/>
    </xf>
    <xf numFmtId="0" fontId="54" fillId="0" borderId="0" xfId="0" applyFont="1" applyAlignment="1">
      <alignment horizontal="right"/>
    </xf>
    <xf numFmtId="0" fontId="53" fillId="0" borderId="65" xfId="0" applyFont="1" applyBorder="1" applyAlignment="1">
      <alignment horizontal="left"/>
    </xf>
    <xf numFmtId="0" fontId="53" fillId="0" borderId="65" xfId="0" applyFont="1" applyBorder="1" applyAlignment="1">
      <alignment horizontal="left" wrapText="1"/>
    </xf>
    <xf numFmtId="0" fontId="53" fillId="3" borderId="1" xfId="0" applyFont="1" applyFill="1" applyBorder="1" applyAlignment="1">
      <alignment horizontal="left" wrapText="1"/>
    </xf>
    <xf numFmtId="14" fontId="53" fillId="0" borderId="65" xfId="0" applyNumberFormat="1" applyFont="1" applyBorder="1" applyAlignment="1">
      <alignment horizontal="left" wrapText="1"/>
    </xf>
    <xf numFmtId="0" fontId="136" fillId="0" borderId="29" xfId="0" applyFont="1" applyBorder="1" applyAlignment="1">
      <alignment horizontal="left" wrapText="1"/>
    </xf>
    <xf numFmtId="14" fontId="53" fillId="0" borderId="1" xfId="0" applyNumberFormat="1" applyFont="1" applyBorder="1" applyAlignment="1">
      <alignment wrapText="1"/>
    </xf>
    <xf numFmtId="0" fontId="61" fillId="0" borderId="1" xfId="0" applyFont="1" applyBorder="1" applyAlignment="1">
      <alignment horizontal="justify" wrapText="1"/>
    </xf>
    <xf numFmtId="0" fontId="61" fillId="3" borderId="1" xfId="0" applyFont="1" applyFill="1" applyBorder="1" applyAlignment="1">
      <alignment horizontal="justify" wrapText="1"/>
    </xf>
    <xf numFmtId="17" fontId="61" fillId="0" borderId="1" xfId="0" applyNumberFormat="1" applyFont="1" applyBorder="1" applyAlignment="1">
      <alignment horizontal="justify" wrapText="1"/>
    </xf>
    <xf numFmtId="14" fontId="61" fillId="0" borderId="28" xfId="0" applyNumberFormat="1" applyFont="1" applyBorder="1" applyAlignment="1">
      <alignment horizontal="left" wrapText="1"/>
    </xf>
    <xf numFmtId="0" fontId="61" fillId="3" borderId="24" xfId="0" applyFont="1" applyFill="1" applyBorder="1" applyAlignment="1">
      <alignment horizontal="left" wrapText="1"/>
    </xf>
    <xf numFmtId="0" fontId="61" fillId="0" borderId="28" xfId="0" applyFont="1" applyBorder="1" applyAlignment="1">
      <alignment horizontal="left"/>
    </xf>
    <xf numFmtId="0" fontId="61" fillId="0" borderId="28" xfId="0" applyFont="1" applyBorder="1" applyAlignment="1">
      <alignment horizontal="left" wrapText="1"/>
    </xf>
    <xf numFmtId="14" fontId="61" fillId="0" borderId="0" xfId="0" applyNumberFormat="1" applyFont="1" applyAlignment="1">
      <alignment horizontal="left" wrapText="1"/>
    </xf>
    <xf numFmtId="0" fontId="129" fillId="0" borderId="0" xfId="0" applyFont="1" applyAlignment="1">
      <alignment horizontal="left" wrapText="1"/>
    </xf>
    <xf numFmtId="0" fontId="60" fillId="0" borderId="24" xfId="0" applyFont="1" applyBorder="1" applyAlignment="1">
      <alignment horizontal="right" wrapText="1"/>
    </xf>
    <xf numFmtId="2" fontId="59" fillId="0" borderId="1" xfId="0" applyNumberFormat="1" applyFont="1" applyBorder="1" applyAlignment="1">
      <alignment horizontal="left" wrapText="1"/>
    </xf>
    <xf numFmtId="14" fontId="53" fillId="0" borderId="10" xfId="0" applyNumberFormat="1" applyFont="1" applyBorder="1" applyAlignment="1">
      <alignment horizontal="left" wrapText="1"/>
    </xf>
    <xf numFmtId="0" fontId="59" fillId="0" borderId="29" xfId="0" applyFont="1" applyBorder="1" applyAlignment="1">
      <alignment horizontal="left"/>
    </xf>
    <xf numFmtId="0" fontId="60" fillId="0" borderId="54" xfId="0" applyFont="1" applyBorder="1" applyAlignment="1">
      <alignment horizontal="left" wrapText="1"/>
    </xf>
    <xf numFmtId="0" fontId="59" fillId="2" borderId="1" xfId="0" applyFont="1" applyFill="1" applyBorder="1" applyAlignment="1">
      <alignment horizontal="left"/>
    </xf>
    <xf numFmtId="0" fontId="59" fillId="2" borderId="1" xfId="0" applyFont="1" applyFill="1" applyBorder="1" applyAlignment="1">
      <alignment wrapText="1"/>
    </xf>
    <xf numFmtId="0" fontId="59" fillId="2" borderId="1" xfId="0" applyFont="1" applyFill="1" applyBorder="1" applyAlignment="1">
      <alignment horizontal="left" wrapText="1"/>
    </xf>
    <xf numFmtId="4" fontId="59" fillId="2" borderId="1" xfId="0" applyNumberFormat="1" applyFont="1" applyFill="1" applyBorder="1" applyAlignment="1">
      <alignment horizontal="left"/>
    </xf>
    <xf numFmtId="0" fontId="60" fillId="2" borderId="1" xfId="0" applyFont="1" applyFill="1" applyBorder="1" applyAlignment="1">
      <alignment horizontal="left"/>
    </xf>
    <xf numFmtId="14" fontId="59" fillId="0" borderId="1" xfId="0" applyNumberFormat="1" applyFont="1" applyBorder="1" applyAlignment="1">
      <alignment horizontal="left" vertical="center" wrapText="1"/>
    </xf>
    <xf numFmtId="0" fontId="61" fillId="0" borderId="12" xfId="0" applyFont="1" applyBorder="1" applyAlignment="1">
      <alignment horizontal="left" vertical="center" wrapText="1"/>
    </xf>
    <xf numFmtId="0" fontId="59" fillId="0" borderId="12" xfId="0" applyFont="1" applyBorder="1" applyAlignment="1">
      <alignment horizontal="left" vertical="center" wrapText="1"/>
    </xf>
    <xf numFmtId="14" fontId="61" fillId="0" borderId="1" xfId="0" applyNumberFormat="1" applyFont="1" applyBorder="1" applyAlignment="1">
      <alignment horizontal="left" vertical="center" wrapText="1"/>
    </xf>
    <xf numFmtId="0" fontId="15" fillId="0" borderId="1" xfId="0" applyFont="1" applyBorder="1" applyAlignment="1">
      <alignment horizontal="left"/>
    </xf>
    <xf numFmtId="0" fontId="59" fillId="0" borderId="28" xfId="0" applyFont="1" applyBorder="1" applyAlignment="1">
      <alignment horizontal="left" wrapText="1"/>
    </xf>
    <xf numFmtId="0" fontId="59" fillId="0" borderId="24" xfId="0" applyFont="1" applyBorder="1" applyAlignment="1">
      <alignment horizontal="left"/>
    </xf>
    <xf numFmtId="8" fontId="59" fillId="0" borderId="24" xfId="0" applyNumberFormat="1" applyFont="1" applyBorder="1" applyAlignment="1">
      <alignment horizontal="left"/>
    </xf>
    <xf numFmtId="6" fontId="60" fillId="0" borderId="24" xfId="0" applyNumberFormat="1" applyFont="1" applyBorder="1" applyAlignment="1">
      <alignment horizontal="left"/>
    </xf>
    <xf numFmtId="6" fontId="59" fillId="0" borderId="24" xfId="0" applyNumberFormat="1" applyFont="1" applyBorder="1" applyAlignment="1">
      <alignment horizontal="left"/>
    </xf>
    <xf numFmtId="0" fontId="59" fillId="0" borderId="69" xfId="0" applyFont="1" applyBorder="1" applyAlignment="1">
      <alignment horizontal="left" wrapText="1"/>
    </xf>
    <xf numFmtId="0" fontId="59" fillId="0" borderId="30" xfId="0" applyFont="1" applyBorder="1" applyAlignment="1">
      <alignment horizontal="left" wrapText="1"/>
    </xf>
    <xf numFmtId="0" fontId="59" fillId="0" borderId="30" xfId="0" applyFont="1" applyBorder="1" applyAlignment="1">
      <alignment horizontal="left"/>
    </xf>
    <xf numFmtId="0" fontId="60" fillId="0" borderId="70" xfId="0" applyFont="1" applyBorder="1" applyAlignment="1">
      <alignment horizontal="left" wrapText="1"/>
    </xf>
    <xf numFmtId="0" fontId="59" fillId="2" borderId="65" xfId="0" applyFont="1" applyFill="1" applyBorder="1" applyAlignment="1">
      <alignment horizontal="left" wrapText="1"/>
    </xf>
    <xf numFmtId="0" fontId="59" fillId="2" borderId="29" xfId="0" applyFont="1" applyFill="1" applyBorder="1" applyAlignment="1">
      <alignment horizontal="left" wrapText="1"/>
    </xf>
    <xf numFmtId="0" fontId="60" fillId="2" borderId="54" xfId="0" applyFont="1" applyFill="1" applyBorder="1" applyAlignment="1">
      <alignment horizontal="left" wrapText="1"/>
    </xf>
    <xf numFmtId="0" fontId="60" fillId="2" borderId="65" xfId="0" applyFont="1" applyFill="1" applyBorder="1" applyAlignment="1">
      <alignment horizontal="left" wrapText="1"/>
    </xf>
    <xf numFmtId="0" fontId="60" fillId="2" borderId="29" xfId="0" applyFont="1" applyFill="1" applyBorder="1" applyAlignment="1">
      <alignment horizontal="left" wrapText="1"/>
    </xf>
    <xf numFmtId="0" fontId="129" fillId="0" borderId="1" xfId="0" applyFont="1" applyBorder="1" applyAlignment="1">
      <alignment horizontal="left" wrapText="1"/>
    </xf>
    <xf numFmtId="0" fontId="60" fillId="2" borderId="1" xfId="0" applyFont="1" applyFill="1" applyBorder="1" applyAlignment="1">
      <alignment horizontal="left" wrapText="1"/>
    </xf>
    <xf numFmtId="14" fontId="60" fillId="0" borderId="1" xfId="0" applyNumberFormat="1" applyFont="1" applyBorder="1" applyAlignment="1">
      <alignment horizontal="left" wrapText="1"/>
    </xf>
    <xf numFmtId="0" fontId="59" fillId="0" borderId="1" xfId="0" applyFont="1" applyBorder="1" applyAlignment="1">
      <alignment horizontal="justify" vertical="center" wrapText="1"/>
    </xf>
    <xf numFmtId="2" fontId="59" fillId="0" borderId="1" xfId="0" applyNumberFormat="1" applyFont="1" applyBorder="1" applyAlignment="1">
      <alignment horizontal="left"/>
    </xf>
    <xf numFmtId="17" fontId="59" fillId="0" borderId="1" xfId="0" applyNumberFormat="1" applyFont="1" applyBorder="1" applyAlignment="1">
      <alignment horizontal="left" wrapText="1"/>
    </xf>
    <xf numFmtId="0" fontId="59" fillId="0" borderId="12" xfId="0" applyFont="1" applyBorder="1" applyAlignment="1">
      <alignment horizontal="left"/>
    </xf>
    <xf numFmtId="17" fontId="61" fillId="0" borderId="12" xfId="0" applyNumberFormat="1" applyFont="1" applyBorder="1" applyAlignment="1">
      <alignment horizontal="left"/>
    </xf>
    <xf numFmtId="14" fontId="54" fillId="0" borderId="1" xfId="0" applyNumberFormat="1" applyFont="1" applyBorder="1" applyAlignment="1">
      <alignment horizontal="left" wrapText="1"/>
    </xf>
    <xf numFmtId="0" fontId="117" fillId="0" borderId="38" xfId="0" applyFont="1" applyBorder="1"/>
    <xf numFmtId="0" fontId="19" fillId="0" borderId="1" xfId="0" applyFont="1"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0" fontId="19" fillId="0" borderId="40" xfId="0" applyFont="1" applyBorder="1"/>
    <xf numFmtId="0" fontId="19" fillId="0" borderId="0" xfId="0" applyFont="1" applyAlignment="1">
      <alignment horizontal="right"/>
    </xf>
    <xf numFmtId="0" fontId="19" fillId="0" borderId="1" xfId="0" applyFont="1" applyBorder="1" applyAlignment="1">
      <alignment horizontal="right"/>
    </xf>
    <xf numFmtId="0" fontId="19" fillId="0" borderId="40" xfId="0" applyFont="1" applyBorder="1" applyAlignment="1">
      <alignment horizontal="right"/>
    </xf>
    <xf numFmtId="0" fontId="54" fillId="0" borderId="38" xfId="0" applyFont="1" applyBorder="1"/>
    <xf numFmtId="0" fontId="53" fillId="0" borderId="39" xfId="0" applyFont="1" applyBorder="1"/>
    <xf numFmtId="0" fontId="53" fillId="0" borderId="40" xfId="0" applyFont="1" applyBorder="1"/>
    <xf numFmtId="0" fontId="53" fillId="0" borderId="41" xfId="0" applyFont="1" applyBorder="1"/>
    <xf numFmtId="0" fontId="54" fillId="0" borderId="34" xfId="0" applyFont="1" applyBorder="1"/>
    <xf numFmtId="0" fontId="54" fillId="0" borderId="35" xfId="0" applyFont="1" applyBorder="1" applyAlignment="1">
      <alignment horizontal="left" wrapText="1"/>
    </xf>
    <xf numFmtId="0" fontId="54" fillId="0" borderId="35" xfId="0" applyFont="1" applyBorder="1" applyAlignment="1">
      <alignment wrapText="1"/>
    </xf>
    <xf numFmtId="0" fontId="54" fillId="0" borderId="36" xfId="0" applyFont="1" applyBorder="1" applyAlignment="1">
      <alignment wrapText="1"/>
    </xf>
    <xf numFmtId="0" fontId="54" fillId="0" borderId="29" xfId="0" applyFont="1" applyBorder="1"/>
    <xf numFmtId="0" fontId="54" fillId="0" borderId="54" xfId="0" applyFont="1" applyBorder="1"/>
    <xf numFmtId="0" fontId="54" fillId="0" borderId="12" xfId="0" applyFont="1" applyBorder="1"/>
    <xf numFmtId="0" fontId="54" fillId="0" borderId="65" xfId="0" applyFont="1" applyBorder="1"/>
    <xf numFmtId="0" fontId="54" fillId="0" borderId="73" xfId="0" applyFont="1" applyBorder="1"/>
    <xf numFmtId="0" fontId="53" fillId="0" borderId="76" xfId="0" applyFont="1" applyBorder="1"/>
    <xf numFmtId="0" fontId="53" fillId="0" borderId="77" xfId="0" applyFont="1" applyBorder="1"/>
    <xf numFmtId="0" fontId="54" fillId="0" borderId="23" xfId="0" applyFont="1" applyBorder="1"/>
    <xf numFmtId="0" fontId="54" fillId="0" borderId="78" xfId="0" applyFont="1" applyBorder="1" applyAlignment="1">
      <alignment wrapText="1"/>
    </xf>
    <xf numFmtId="0" fontId="54" fillId="0" borderId="53" xfId="0" applyFont="1" applyBorder="1" applyAlignment="1">
      <alignment wrapText="1"/>
    </xf>
    <xf numFmtId="0" fontId="117" fillId="0" borderId="37" xfId="0" applyFont="1" applyBorder="1"/>
    <xf numFmtId="0" fontId="59" fillId="0" borderId="0" xfId="0" applyFont="1"/>
    <xf numFmtId="0" fontId="59" fillId="0" borderId="5" xfId="0" applyFont="1" applyBorder="1"/>
    <xf numFmtId="0" fontId="59" fillId="0" borderId="6" xfId="0" applyFont="1" applyBorder="1"/>
    <xf numFmtId="0" fontId="117" fillId="0" borderId="5" xfId="0" applyFont="1" applyBorder="1"/>
    <xf numFmtId="0" fontId="117" fillId="0" borderId="6" xfId="0" applyFont="1" applyBorder="1"/>
    <xf numFmtId="0" fontId="117" fillId="0" borderId="37" xfId="0" applyFont="1" applyBorder="1" applyAlignment="1">
      <alignment wrapText="1"/>
    </xf>
    <xf numFmtId="0" fontId="59" fillId="0" borderId="9" xfId="0" applyFont="1" applyBorder="1"/>
    <xf numFmtId="0" fontId="59" fillId="0" borderId="7" xfId="0" applyFont="1" applyBorder="1"/>
    <xf numFmtId="0" fontId="59" fillId="0" borderId="8" xfId="0" applyFont="1" applyBorder="1"/>
    <xf numFmtId="0" fontId="63" fillId="0" borderId="5" xfId="0" applyFont="1" applyBorder="1"/>
    <xf numFmtId="0" fontId="63" fillId="0" borderId="0" xfId="0" applyFont="1"/>
    <xf numFmtId="0" fontId="142" fillId="0" borderId="0" xfId="0" applyFont="1"/>
    <xf numFmtId="0" fontId="117" fillId="0" borderId="75" xfId="0" applyFont="1" applyBorder="1"/>
    <xf numFmtId="0" fontId="117" fillId="0" borderId="7" xfId="0" applyFont="1" applyBorder="1"/>
    <xf numFmtId="0" fontId="53" fillId="0" borderId="2" xfId="0" applyFont="1" applyBorder="1" applyAlignment="1">
      <alignment horizontal="left"/>
    </xf>
    <xf numFmtId="0" fontId="81" fillId="0" borderId="5" xfId="0" applyFont="1" applyBorder="1" applyAlignment="1">
      <alignment horizontal="left"/>
    </xf>
    <xf numFmtId="0" fontId="82" fillId="0" borderId="5" xfId="0" applyFont="1" applyBorder="1" applyAlignment="1">
      <alignment horizontal="left"/>
    </xf>
    <xf numFmtId="0" fontId="145" fillId="0" borderId="5" xfId="0" applyFont="1" applyBorder="1" applyAlignment="1">
      <alignment horizontal="left"/>
    </xf>
    <xf numFmtId="0" fontId="140" fillId="0" borderId="0" xfId="0" applyFont="1" applyAlignment="1">
      <alignment horizontal="left" vertical="top" wrapText="1"/>
    </xf>
    <xf numFmtId="0" fontId="82" fillId="0" borderId="6" xfId="0" applyFont="1" applyBorder="1" applyAlignment="1">
      <alignment horizontal="left"/>
    </xf>
    <xf numFmtId="0" fontId="146" fillId="0" borderId="0" xfId="0" applyFont="1"/>
    <xf numFmtId="0" fontId="85" fillId="0" borderId="9" xfId="0" applyFont="1" applyBorder="1" applyAlignment="1">
      <alignment horizontal="left"/>
    </xf>
    <xf numFmtId="0" fontId="81" fillId="0" borderId="7" xfId="0" applyFont="1" applyBorder="1" applyAlignment="1">
      <alignment horizontal="left"/>
    </xf>
    <xf numFmtId="0" fontId="81" fillId="0" borderId="8" xfId="0" applyFont="1" applyBorder="1" applyAlignment="1">
      <alignment horizontal="left"/>
    </xf>
    <xf numFmtId="0" fontId="81" fillId="0" borderId="44" xfId="0" applyFont="1" applyBorder="1" applyAlignment="1">
      <alignment horizontal="left" vertical="center"/>
    </xf>
    <xf numFmtId="0" fontId="81" fillId="0" borderId="45" xfId="0" applyFont="1" applyBorder="1" applyAlignment="1">
      <alignment horizontal="left" vertical="center"/>
    </xf>
    <xf numFmtId="0" fontId="81" fillId="0" borderId="45" xfId="0" applyFont="1" applyBorder="1" applyAlignment="1">
      <alignment horizontal="left" vertical="center" wrapText="1"/>
    </xf>
    <xf numFmtId="0" fontId="81" fillId="0" borderId="46" xfId="0" applyFont="1" applyBorder="1" applyAlignment="1">
      <alignment horizontal="left" vertical="center" wrapText="1"/>
    </xf>
    <xf numFmtId="0" fontId="81" fillId="0" borderId="0" xfId="0" applyFont="1" applyAlignment="1">
      <alignment horizontal="left" wrapText="1"/>
    </xf>
    <xf numFmtId="0" fontId="146" fillId="0" borderId="6" xfId="0" applyFont="1" applyBorder="1"/>
    <xf numFmtId="0" fontId="140" fillId="0" borderId="33" xfId="0" applyFont="1" applyBorder="1" applyAlignment="1">
      <alignment horizontal="left" vertical="center"/>
    </xf>
    <xf numFmtId="0" fontId="140" fillId="0" borderId="24" xfId="0" applyFont="1" applyBorder="1" applyAlignment="1">
      <alignment horizontal="left" vertical="center"/>
    </xf>
    <xf numFmtId="0" fontId="82" fillId="0" borderId="24" xfId="0" applyFont="1" applyBorder="1" applyAlignment="1">
      <alignment horizontal="left" vertical="center" wrapText="1"/>
    </xf>
    <xf numFmtId="0" fontId="82" fillId="0" borderId="24" xfId="0" applyFont="1" applyBorder="1" applyAlignment="1">
      <alignment horizontal="left" vertical="center"/>
    </xf>
    <xf numFmtId="3" fontId="82" fillId="0" borderId="24" xfId="0" applyNumberFormat="1" applyFont="1" applyBorder="1" applyAlignment="1">
      <alignment horizontal="left" vertical="center" wrapText="1"/>
    </xf>
    <xf numFmtId="0" fontId="85" fillId="0" borderId="38" xfId="0" applyFont="1" applyBorder="1" applyAlignment="1">
      <alignment horizontal="left" vertical="center" wrapText="1"/>
    </xf>
    <xf numFmtId="0" fontId="82" fillId="0" borderId="0" xfId="0" applyFont="1" applyAlignment="1">
      <alignment horizontal="left" wrapText="1"/>
    </xf>
    <xf numFmtId="0" fontId="140" fillId="0" borderId="37" xfId="0" applyFont="1" applyBorder="1" applyAlignment="1">
      <alignment horizontal="left" vertical="center"/>
    </xf>
    <xf numFmtId="0" fontId="140" fillId="0" borderId="1" xfId="0" applyFont="1" applyBorder="1" applyAlignment="1">
      <alignment horizontal="left" vertical="center"/>
    </xf>
    <xf numFmtId="0" fontId="140" fillId="0" borderId="1" xfId="0" applyFont="1" applyBorder="1" applyAlignment="1">
      <alignment horizontal="left" vertical="center" wrapText="1"/>
    </xf>
    <xf numFmtId="0" fontId="140" fillId="0" borderId="0" xfId="0" applyFont="1" applyAlignment="1">
      <alignment horizontal="left" vertical="center"/>
    </xf>
    <xf numFmtId="3" fontId="140" fillId="0" borderId="1" xfId="0" applyNumberFormat="1" applyFont="1" applyBorder="1" applyAlignment="1">
      <alignment horizontal="left" vertical="center"/>
    </xf>
    <xf numFmtId="0" fontId="140" fillId="0" borderId="38" xfId="0" applyFont="1" applyBorder="1" applyAlignment="1">
      <alignment horizontal="left" vertical="center" wrapText="1"/>
    </xf>
    <xf numFmtId="0" fontId="82" fillId="0" borderId="1" xfId="0" applyFont="1" applyBorder="1" applyAlignment="1">
      <alignment horizontal="left" vertical="center"/>
    </xf>
    <xf numFmtId="0" fontId="85" fillId="2" borderId="38" xfId="0" applyFont="1" applyFill="1" applyBorder="1" applyAlignment="1">
      <alignment horizontal="left" vertical="center"/>
    </xf>
    <xf numFmtId="3" fontId="140" fillId="0" borderId="1" xfId="0" applyNumberFormat="1" applyFont="1" applyBorder="1" applyAlignment="1">
      <alignment horizontal="left" vertical="center" wrapText="1"/>
    </xf>
    <xf numFmtId="17" fontId="140" fillId="0" borderId="1" xfId="0" applyNumberFormat="1" applyFont="1" applyBorder="1" applyAlignment="1">
      <alignment horizontal="left" vertical="center" wrapText="1"/>
    </xf>
    <xf numFmtId="0" fontId="82" fillId="0" borderId="1" xfId="0" applyFont="1" applyBorder="1" applyAlignment="1">
      <alignment horizontal="left" vertical="center" wrapText="1"/>
    </xf>
    <xf numFmtId="3" fontId="82" fillId="0" borderId="1" xfId="0" applyNumberFormat="1" applyFont="1" applyBorder="1" applyAlignment="1">
      <alignment horizontal="left" vertical="center" wrapText="1"/>
    </xf>
    <xf numFmtId="0" fontId="82" fillId="2" borderId="38" xfId="0" applyFont="1" applyFill="1" applyBorder="1" applyAlignment="1">
      <alignment horizontal="left" vertical="center"/>
    </xf>
    <xf numFmtId="14" fontId="82" fillId="0" borderId="1" xfId="0" applyNumberFormat="1" applyFont="1" applyBorder="1" applyAlignment="1">
      <alignment horizontal="left" vertical="center"/>
    </xf>
    <xf numFmtId="0" fontId="140" fillId="0" borderId="38" xfId="0" applyFont="1" applyBorder="1" applyAlignment="1">
      <alignment vertical="center" wrapText="1"/>
    </xf>
    <xf numFmtId="0" fontId="82" fillId="0" borderId="29" xfId="0" applyFont="1" applyBorder="1" applyAlignment="1">
      <alignment horizontal="left" vertical="center"/>
    </xf>
    <xf numFmtId="0" fontId="82" fillId="0" borderId="29" xfId="0" applyFont="1" applyBorder="1" applyAlignment="1">
      <alignment vertical="center"/>
    </xf>
    <xf numFmtId="0" fontId="82" fillId="0" borderId="29" xfId="0" applyFont="1" applyBorder="1" applyAlignment="1">
      <alignment horizontal="left" vertical="center" wrapText="1"/>
    </xf>
    <xf numFmtId="0" fontId="140" fillId="0" borderId="29" xfId="0" applyFont="1" applyBorder="1" applyAlignment="1">
      <alignment horizontal="left" vertical="center"/>
    </xf>
    <xf numFmtId="4" fontId="82" fillId="0" borderId="29" xfId="0" applyNumberFormat="1" applyFont="1" applyBorder="1" applyAlignment="1">
      <alignment horizontal="left" vertical="center" wrapText="1"/>
    </xf>
    <xf numFmtId="0" fontId="140" fillId="2" borderId="54" xfId="0" applyFont="1" applyFill="1" applyBorder="1" applyAlignment="1">
      <alignment horizontal="left" vertical="center" wrapText="1"/>
    </xf>
    <xf numFmtId="0" fontId="85" fillId="0" borderId="37" xfId="0" applyFont="1" applyBorder="1" applyAlignment="1">
      <alignment horizontal="left" vertical="center"/>
    </xf>
    <xf numFmtId="0" fontId="85" fillId="0" borderId="29" xfId="0" applyFont="1" applyBorder="1" applyAlignment="1">
      <alignment horizontal="left" vertical="center"/>
    </xf>
    <xf numFmtId="0" fontId="85" fillId="0" borderId="29" xfId="0" applyFont="1" applyBorder="1" applyAlignment="1">
      <alignment vertical="center"/>
    </xf>
    <xf numFmtId="0" fontId="85" fillId="0" borderId="29" xfId="0" applyFont="1" applyBorder="1" applyAlignment="1">
      <alignment horizontal="left" vertical="center" wrapText="1"/>
    </xf>
    <xf numFmtId="4" fontId="85" fillId="0" borderId="29" xfId="0" applyNumberFormat="1" applyFont="1" applyBorder="1" applyAlignment="1">
      <alignment horizontal="left" vertical="center" wrapText="1"/>
    </xf>
    <xf numFmtId="0" fontId="85" fillId="2" borderId="54" xfId="0" applyFont="1" applyFill="1" applyBorder="1" applyAlignment="1">
      <alignment horizontal="left" vertical="center" wrapText="1"/>
    </xf>
    <xf numFmtId="0" fontId="85" fillId="0" borderId="40" xfId="0" applyFont="1" applyBorder="1" applyAlignment="1">
      <alignment horizontal="left" vertical="center"/>
    </xf>
    <xf numFmtId="0" fontId="85" fillId="0" borderId="40" xfId="0" applyFont="1" applyBorder="1" applyAlignment="1">
      <alignment vertical="center"/>
    </xf>
    <xf numFmtId="0" fontId="85" fillId="0" borderId="40" xfId="0" applyFont="1" applyBorder="1" applyAlignment="1">
      <alignment horizontal="left" vertical="center" wrapText="1"/>
    </xf>
    <xf numFmtId="3" fontId="85" fillId="0" borderId="40" xfId="0" applyNumberFormat="1" applyFont="1" applyBorder="1" applyAlignment="1">
      <alignment horizontal="left" vertical="center" wrapText="1"/>
    </xf>
    <xf numFmtId="0" fontId="85" fillId="2" borderId="41" xfId="0" applyFont="1" applyFill="1" applyBorder="1" applyAlignment="1">
      <alignment horizontal="left" vertical="center" wrapText="1"/>
    </xf>
    <xf numFmtId="0" fontId="85" fillId="0" borderId="0" xfId="0" applyFont="1" applyAlignment="1">
      <alignment horizontal="left" wrapText="1"/>
    </xf>
    <xf numFmtId="0" fontId="148" fillId="0" borderId="0" xfId="0" applyFont="1"/>
    <xf numFmtId="0" fontId="148" fillId="0" borderId="6" xfId="0" applyFont="1" applyBorder="1"/>
    <xf numFmtId="0" fontId="85" fillId="0" borderId="0" xfId="0" applyFont="1" applyAlignment="1">
      <alignment horizontal="left"/>
    </xf>
    <xf numFmtId="0" fontId="130" fillId="0" borderId="5" xfId="0" applyFont="1" applyBorder="1" applyAlignment="1">
      <alignment horizontal="left"/>
    </xf>
    <xf numFmtId="0" fontId="149" fillId="0" borderId="0" xfId="0" applyFont="1" applyAlignment="1">
      <alignment horizontal="left"/>
    </xf>
    <xf numFmtId="0" fontId="149" fillId="0" borderId="0" xfId="0" applyFont="1" applyAlignment="1">
      <alignment horizontal="left" wrapText="1"/>
    </xf>
    <xf numFmtId="0" fontId="81" fillId="0" borderId="45" xfId="0" applyFont="1" applyBorder="1" applyAlignment="1">
      <alignment horizontal="left"/>
    </xf>
    <xf numFmtId="166" fontId="147" fillId="0" borderId="45" xfId="0" applyNumberFormat="1" applyFont="1" applyBorder="1" applyAlignment="1">
      <alignment horizontal="left"/>
    </xf>
    <xf numFmtId="0" fontId="81" fillId="0" borderId="6" xfId="0" applyFont="1" applyBorder="1" applyAlignment="1">
      <alignment horizontal="left"/>
    </xf>
    <xf numFmtId="0" fontId="81" fillId="0" borderId="44" xfId="0" applyFont="1" applyBorder="1" applyAlignment="1">
      <alignment horizontal="left" wrapText="1"/>
    </xf>
    <xf numFmtId="0" fontId="81" fillId="0" borderId="45" xfId="0" applyFont="1" applyBorder="1" applyAlignment="1">
      <alignment horizontal="left" wrapText="1"/>
    </xf>
    <xf numFmtId="0" fontId="81" fillId="0" borderId="46" xfId="0" applyFont="1" applyBorder="1" applyAlignment="1">
      <alignment horizontal="left" wrapText="1"/>
    </xf>
    <xf numFmtId="0" fontId="81" fillId="0" borderId="33" xfId="0" applyFont="1" applyBorder="1" applyAlignment="1">
      <alignment horizontal="left" wrapText="1"/>
    </xf>
    <xf numFmtId="0" fontId="82" fillId="0" borderId="24" xfId="0" applyFont="1" applyBorder="1" applyAlignment="1">
      <alignment horizontal="left" wrapText="1"/>
    </xf>
    <xf numFmtId="3" fontId="82" fillId="0" borderId="24" xfId="0" applyNumberFormat="1" applyFont="1" applyBorder="1" applyAlignment="1">
      <alignment horizontal="left"/>
    </xf>
    <xf numFmtId="3" fontId="82" fillId="0" borderId="24" xfId="0" applyNumberFormat="1" applyFont="1" applyBorder="1" applyAlignment="1">
      <alignment horizontal="left" wrapText="1"/>
    </xf>
    <xf numFmtId="3" fontId="81" fillId="0" borderId="53" xfId="0" applyNumberFormat="1" applyFont="1" applyBorder="1" applyAlignment="1">
      <alignment horizontal="left" wrapText="1"/>
    </xf>
    <xf numFmtId="0" fontId="81" fillId="0" borderId="31" xfId="0" applyFont="1" applyBorder="1" applyAlignment="1">
      <alignment horizontal="left" wrapText="1"/>
    </xf>
    <xf numFmtId="0" fontId="82" fillId="0" borderId="29" xfId="0" applyFont="1" applyBorder="1" applyAlignment="1">
      <alignment horizontal="left" wrapText="1"/>
    </xf>
    <xf numFmtId="3" fontId="82" fillId="0" borderId="29" xfId="0" applyNumberFormat="1" applyFont="1" applyBorder="1" applyAlignment="1">
      <alignment horizontal="left"/>
    </xf>
    <xf numFmtId="3" fontId="140" fillId="0" borderId="29" xfId="0" applyNumberFormat="1" applyFont="1" applyBorder="1" applyAlignment="1">
      <alignment horizontal="left" wrapText="1"/>
    </xf>
    <xf numFmtId="3" fontId="81" fillId="0" borderId="54" xfId="0" applyNumberFormat="1" applyFont="1" applyBorder="1" applyAlignment="1">
      <alignment horizontal="left" wrapText="1"/>
    </xf>
    <xf numFmtId="3" fontId="81" fillId="0" borderId="45" xfId="0" applyNumberFormat="1" applyFont="1" applyBorder="1" applyAlignment="1">
      <alignment horizontal="left" vertical="center" wrapText="1"/>
    </xf>
    <xf numFmtId="0" fontId="82" fillId="0" borderId="7" xfId="0" applyFont="1" applyBorder="1" applyAlignment="1">
      <alignment horizontal="left" vertical="center"/>
    </xf>
    <xf numFmtId="0" fontId="82" fillId="0" borderId="8" xfId="0" applyFont="1" applyBorder="1" applyAlignment="1">
      <alignment horizontal="left" vertical="center"/>
    </xf>
    <xf numFmtId="0" fontId="82" fillId="0" borderId="0" xfId="0" applyFont="1" applyAlignment="1">
      <alignment horizontal="left" vertical="center"/>
    </xf>
    <xf numFmtId="0" fontId="146" fillId="0" borderId="0" xfId="0" applyFont="1" applyAlignment="1">
      <alignment vertical="center"/>
    </xf>
    <xf numFmtId="0" fontId="117" fillId="0" borderId="38" xfId="0" applyFont="1" applyBorder="1" applyAlignment="1">
      <alignment wrapText="1"/>
    </xf>
    <xf numFmtId="0" fontId="151" fillId="0" borderId="48" xfId="0" applyFont="1" applyBorder="1"/>
    <xf numFmtId="0" fontId="143" fillId="0" borderId="65" xfId="0" applyFont="1" applyBorder="1"/>
    <xf numFmtId="0" fontId="143" fillId="0" borderId="29" xfId="0" applyFont="1" applyBorder="1"/>
    <xf numFmtId="0" fontId="143" fillId="0" borderId="1" xfId="0" applyFont="1" applyBorder="1"/>
    <xf numFmtId="0" fontId="117" fillId="0" borderId="28" xfId="0" applyFont="1" applyBorder="1"/>
    <xf numFmtId="0" fontId="117" fillId="0" borderId="28" xfId="0" applyFont="1" applyBorder="1" applyAlignment="1">
      <alignment wrapText="1"/>
    </xf>
    <xf numFmtId="0" fontId="117" fillId="0" borderId="69" xfId="0" applyFont="1" applyBorder="1"/>
    <xf numFmtId="0" fontId="53" fillId="0" borderId="75" xfId="0" applyFont="1" applyBorder="1"/>
    <xf numFmtId="0" fontId="61" fillId="0" borderId="0" xfId="0" applyFont="1"/>
    <xf numFmtId="0" fontId="59" fillId="0" borderId="75" xfId="0" applyFont="1" applyBorder="1"/>
    <xf numFmtId="0" fontId="61" fillId="0" borderId="5" xfId="0" applyFont="1" applyBorder="1"/>
    <xf numFmtId="0" fontId="117" fillId="0" borderId="14" xfId="0" applyFont="1" applyBorder="1"/>
    <xf numFmtId="0" fontId="117" fillId="0" borderId="19" xfId="0" applyFont="1" applyBorder="1"/>
    <xf numFmtId="0" fontId="152" fillId="0" borderId="0" xfId="0" applyFont="1"/>
    <xf numFmtId="0" fontId="151" fillId="0" borderId="82" xfId="0" applyFont="1" applyBorder="1"/>
    <xf numFmtId="0" fontId="151" fillId="0" borderId="83" xfId="0" applyFont="1" applyBorder="1"/>
    <xf numFmtId="0" fontId="151" fillId="0" borderId="84" xfId="0" applyFont="1" applyBorder="1"/>
    <xf numFmtId="0" fontId="151" fillId="0" borderId="72" xfId="0" applyFont="1" applyBorder="1"/>
    <xf numFmtId="0" fontId="151" fillId="0" borderId="4" xfId="0" applyFont="1" applyBorder="1"/>
    <xf numFmtId="0" fontId="117" fillId="0" borderId="85" xfId="0" applyFont="1" applyBorder="1" applyAlignment="1">
      <alignment wrapText="1"/>
    </xf>
    <xf numFmtId="0" fontId="60" fillId="0" borderId="5" xfId="0" applyFont="1" applyBorder="1"/>
    <xf numFmtId="0" fontId="59" fillId="0" borderId="87" xfId="0" applyFont="1" applyBorder="1"/>
    <xf numFmtId="0" fontId="117" fillId="0" borderId="52" xfId="0" applyFont="1" applyBorder="1" applyAlignment="1">
      <alignment wrapText="1"/>
    </xf>
    <xf numFmtId="0" fontId="60" fillId="0" borderId="0" xfId="0" applyFont="1"/>
    <xf numFmtId="0" fontId="117" fillId="0" borderId="52" xfId="0" applyFont="1" applyBorder="1"/>
    <xf numFmtId="0" fontId="64" fillId="0" borderId="5" xfId="0" applyFont="1" applyBorder="1"/>
    <xf numFmtId="0" fontId="143" fillId="0" borderId="28" xfId="0" applyFont="1" applyBorder="1"/>
    <xf numFmtId="0" fontId="64" fillId="0" borderId="0" xfId="0" applyFont="1"/>
    <xf numFmtId="0" fontId="143" fillId="0" borderId="19" xfId="0" applyFont="1" applyBorder="1"/>
    <xf numFmtId="0" fontId="143" fillId="0" borderId="6" xfId="0" applyFont="1" applyBorder="1"/>
    <xf numFmtId="0" fontId="54" fillId="0" borderId="75" xfId="0" applyFont="1" applyBorder="1"/>
    <xf numFmtId="0" fontId="63" fillId="0" borderId="87" xfId="0" applyFont="1" applyBorder="1"/>
    <xf numFmtId="0" fontId="63" fillId="0" borderId="75" xfId="0" applyFont="1" applyBorder="1"/>
    <xf numFmtId="0" fontId="117" fillId="0" borderId="85" xfId="0" applyFont="1" applyBorder="1"/>
    <xf numFmtId="0" fontId="117" fillId="0" borderId="88" xfId="0" applyFont="1" applyBorder="1"/>
    <xf numFmtId="0" fontId="117" fillId="0" borderId="33" xfId="0" applyFont="1" applyBorder="1"/>
    <xf numFmtId="0" fontId="117" fillId="0" borderId="80" xfId="0" applyFont="1" applyBorder="1"/>
    <xf numFmtId="0" fontId="117" fillId="0" borderId="81" xfId="0" applyFont="1" applyBorder="1"/>
    <xf numFmtId="0" fontId="117" fillId="0" borderId="8" xfId="0" applyFont="1" applyBorder="1"/>
    <xf numFmtId="0" fontId="117" fillId="0" borderId="9" xfId="0" applyFont="1" applyBorder="1"/>
    <xf numFmtId="0" fontId="117" fillId="0" borderId="13" xfId="0" applyFont="1" applyBorder="1" applyAlignment="1">
      <alignment wrapText="1"/>
    </xf>
    <xf numFmtId="0" fontId="117" fillId="0" borderId="23" xfId="0" applyFont="1" applyBorder="1" applyAlignment="1">
      <alignment wrapText="1"/>
    </xf>
    <xf numFmtId="0" fontId="117" fillId="0" borderId="73" xfId="0" applyFont="1" applyBorder="1" applyAlignment="1">
      <alignment wrapText="1"/>
    </xf>
    <xf numFmtId="0" fontId="117" fillId="0" borderId="73" xfId="0" applyFont="1" applyBorder="1"/>
    <xf numFmtId="0" fontId="117" fillId="0" borderId="15" xfId="0" applyFont="1" applyBorder="1" applyAlignment="1">
      <alignment wrapText="1"/>
    </xf>
    <xf numFmtId="0" fontId="138" fillId="0" borderId="12" xfId="0" applyFont="1" applyBorder="1" applyAlignment="1">
      <alignment wrapText="1"/>
    </xf>
    <xf numFmtId="0" fontId="144" fillId="0" borderId="27" xfId="0" applyFont="1" applyBorder="1" applyAlignment="1">
      <alignment wrapText="1"/>
    </xf>
    <xf numFmtId="0" fontId="138" fillId="0" borderId="28" xfId="0" applyFont="1" applyBorder="1" applyAlignment="1">
      <alignment wrapText="1"/>
    </xf>
    <xf numFmtId="0" fontId="144" fillId="0" borderId="52" xfId="0" applyFont="1" applyBorder="1" applyAlignment="1">
      <alignment wrapText="1"/>
    </xf>
    <xf numFmtId="0" fontId="138" fillId="0" borderId="81" xfId="0" applyFont="1" applyBorder="1" applyAlignment="1">
      <alignment wrapText="1"/>
    </xf>
    <xf numFmtId="0" fontId="138" fillId="0" borderId="47" xfId="0" applyFont="1" applyBorder="1" applyAlignment="1">
      <alignment wrapText="1"/>
    </xf>
    <xf numFmtId="0" fontId="144" fillId="0" borderId="8" xfId="0" applyFont="1" applyBorder="1" applyAlignment="1">
      <alignment wrapText="1"/>
    </xf>
    <xf numFmtId="0" fontId="117" fillId="0" borderId="13" xfId="0" applyFont="1" applyBorder="1"/>
    <xf numFmtId="0" fontId="117" fillId="0" borderId="15" xfId="0" applyFont="1" applyBorder="1"/>
    <xf numFmtId="0" fontId="117" fillId="0" borderId="32" xfId="0" applyFont="1" applyBorder="1" applyAlignment="1">
      <alignment wrapText="1"/>
    </xf>
    <xf numFmtId="0" fontId="117" fillId="0" borderId="81" xfId="0" applyFont="1" applyBorder="1" applyAlignment="1">
      <alignment wrapText="1"/>
    </xf>
    <xf numFmtId="0" fontId="117" fillId="0" borderId="8" xfId="0" applyFont="1" applyBorder="1" applyAlignment="1">
      <alignment wrapText="1"/>
    </xf>
    <xf numFmtId="0" fontId="143" fillId="0" borderId="69" xfId="0" applyFont="1" applyBorder="1"/>
    <xf numFmtId="0" fontId="143" fillId="0" borderId="65" xfId="0" applyFont="1" applyBorder="1" applyAlignment="1">
      <alignment wrapText="1"/>
    </xf>
    <xf numFmtId="0" fontId="143" fillId="0" borderId="28" xfId="0" applyFont="1" applyBorder="1" applyAlignment="1">
      <alignment wrapText="1"/>
    </xf>
    <xf numFmtId="0" fontId="143" fillId="0" borderId="85" xfId="0" applyFont="1" applyBorder="1"/>
    <xf numFmtId="0" fontId="117" fillId="0" borderId="33" xfId="0" applyFont="1" applyBorder="1" applyAlignment="1">
      <alignment wrapText="1"/>
    </xf>
    <xf numFmtId="0" fontId="143" fillId="0" borderId="86" xfId="0" applyFont="1" applyBorder="1"/>
    <xf numFmtId="0" fontId="143" fillId="0" borderId="74" xfId="0" applyFont="1" applyBorder="1"/>
    <xf numFmtId="0" fontId="143" fillId="0" borderId="69" xfId="0" applyFont="1" applyBorder="1" applyAlignment="1">
      <alignment wrapText="1"/>
    </xf>
    <xf numFmtId="0" fontId="59" fillId="0" borderId="88" xfId="0" applyFont="1" applyBorder="1"/>
    <xf numFmtId="0" fontId="143" fillId="0" borderId="75" xfId="0" applyFont="1" applyBorder="1"/>
    <xf numFmtId="0" fontId="143" fillId="0" borderId="75" xfId="0" applyFont="1" applyBorder="1" applyAlignment="1">
      <alignment wrapText="1"/>
    </xf>
    <xf numFmtId="0" fontId="59" fillId="0" borderId="85" xfId="0" applyFont="1" applyBorder="1"/>
    <xf numFmtId="0" fontId="150" fillId="0" borderId="37" xfId="0" applyFont="1" applyBorder="1"/>
    <xf numFmtId="0" fontId="86" fillId="0" borderId="28" xfId="0" applyFont="1" applyBorder="1"/>
    <xf numFmtId="0" fontId="86" fillId="0" borderId="52" xfId="0" applyFont="1" applyBorder="1" applyAlignment="1">
      <alignment wrapText="1"/>
    </xf>
    <xf numFmtId="0" fontId="117" fillId="0" borderId="86" xfId="0" applyFont="1" applyBorder="1"/>
    <xf numFmtId="0" fontId="143" fillId="0" borderId="38" xfId="0" applyFont="1" applyBorder="1"/>
    <xf numFmtId="0" fontId="147" fillId="0" borderId="34" xfId="0" applyFont="1" applyBorder="1" applyAlignment="1">
      <alignment horizontal="center"/>
    </xf>
    <xf numFmtId="0" fontId="147" fillId="0" borderId="71" xfId="0" applyFont="1" applyBorder="1" applyAlignment="1">
      <alignment horizontal="center"/>
    </xf>
    <xf numFmtId="0" fontId="147" fillId="0" borderId="25" xfId="0" applyFont="1" applyBorder="1" applyAlignment="1">
      <alignment horizontal="center"/>
    </xf>
    <xf numFmtId="0" fontId="151" fillId="0" borderId="80" xfId="0" applyFont="1" applyBorder="1" applyAlignment="1">
      <alignment horizontal="center"/>
    </xf>
    <xf numFmtId="0" fontId="147" fillId="0" borderId="80" xfId="0" applyFont="1" applyBorder="1" applyAlignment="1">
      <alignment horizontal="center"/>
    </xf>
    <xf numFmtId="0" fontId="147" fillId="0" borderId="81" xfId="0" applyFont="1" applyBorder="1" applyAlignment="1">
      <alignment horizontal="center"/>
    </xf>
    <xf numFmtId="0" fontId="147" fillId="0" borderId="8" xfId="0" applyFont="1" applyBorder="1" applyAlignment="1">
      <alignment horizontal="center"/>
    </xf>
    <xf numFmtId="0" fontId="138" fillId="0" borderId="34" xfId="0" applyFont="1" applyBorder="1" applyAlignment="1">
      <alignment horizontal="center"/>
    </xf>
    <xf numFmtId="0" fontId="151" fillId="0" borderId="80" xfId="0" applyFont="1" applyBorder="1" applyAlignment="1">
      <alignment horizontal="center" wrapText="1"/>
    </xf>
    <xf numFmtId="0" fontId="13" fillId="0" borderId="5" xfId="0" applyFont="1" applyBorder="1" applyAlignment="1">
      <alignment horizontal="left" vertical="center"/>
    </xf>
    <xf numFmtId="0" fontId="13" fillId="0" borderId="0" xfId="0" applyFont="1" applyAlignment="1">
      <alignment horizontal="left" vertical="center"/>
    </xf>
    <xf numFmtId="0" fontId="13" fillId="0" borderId="5" xfId="0" applyFont="1" applyBorder="1" applyAlignment="1">
      <alignment horizontal="left"/>
    </xf>
    <xf numFmtId="0" fontId="13" fillId="0" borderId="0" xfId="0" applyFont="1" applyAlignment="1">
      <alignment horizontal="left"/>
    </xf>
    <xf numFmtId="0" fontId="14" fillId="0" borderId="2" xfId="0" applyFont="1" applyBorder="1" applyAlignment="1">
      <alignment horizontal="center"/>
    </xf>
    <xf numFmtId="0" fontId="14" fillId="0" borderId="3" xfId="0" applyFont="1" applyBorder="1" applyAlignment="1">
      <alignment horizontal="center"/>
    </xf>
    <xf numFmtId="0" fontId="2" fillId="0" borderId="13" xfId="0" applyFont="1" applyBorder="1" applyAlignment="1">
      <alignment horizontal="left"/>
    </xf>
    <xf numFmtId="0" fontId="2" fillId="0" borderId="14" xfId="0" applyFont="1" applyBorder="1" applyAlignment="1">
      <alignment horizontal="left"/>
    </xf>
    <xf numFmtId="0" fontId="2" fillId="0" borderId="15" xfId="0" applyFont="1" applyBorder="1" applyAlignment="1">
      <alignment horizontal="left"/>
    </xf>
    <xf numFmtId="0" fontId="2" fillId="0" borderId="13" xfId="0" applyFont="1" applyBorder="1" applyAlignment="1">
      <alignment horizontal="center"/>
    </xf>
    <xf numFmtId="0" fontId="2" fillId="0" borderId="15" xfId="0" applyFont="1" applyBorder="1" applyAlignment="1">
      <alignment horizontal="center"/>
    </xf>
    <xf numFmtId="0" fontId="1" fillId="0" borderId="16" xfId="0" applyFont="1" applyBorder="1" applyAlignment="1">
      <alignment horizontal="center" wrapText="1"/>
    </xf>
    <xf numFmtId="0" fontId="1" fillId="0" borderId="12" xfId="0" applyFont="1" applyBorder="1" applyAlignment="1">
      <alignment horizontal="center" wrapTex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 fillId="0" borderId="20" xfId="0" applyFont="1" applyBorder="1" applyAlignment="1">
      <alignment horizontal="left" wrapText="1"/>
    </xf>
    <xf numFmtId="0" fontId="1" fillId="0" borderId="21" xfId="0" applyFont="1" applyBorder="1" applyAlignment="1">
      <alignment horizontal="left" wrapText="1"/>
    </xf>
    <xf numFmtId="0" fontId="15" fillId="0" borderId="18" xfId="0" applyFont="1" applyBorder="1" applyAlignment="1">
      <alignment horizontal="left" wrapText="1"/>
    </xf>
    <xf numFmtId="0" fontId="15" fillId="0" borderId="19" xfId="0" applyFont="1" applyBorder="1" applyAlignment="1">
      <alignment horizontal="left" wrapText="1"/>
    </xf>
    <xf numFmtId="0" fontId="15" fillId="0" borderId="0" xfId="0" applyFont="1" applyAlignment="1">
      <alignment horizontal="left" wrapText="1"/>
    </xf>
    <xf numFmtId="0" fontId="2" fillId="0" borderId="18" xfId="0" applyFont="1" applyBorder="1" applyAlignment="1">
      <alignment horizontal="left"/>
    </xf>
    <xf numFmtId="0" fontId="2" fillId="0" borderId="19" xfId="0" applyFont="1" applyBorder="1" applyAlignment="1">
      <alignment horizontal="left"/>
    </xf>
    <xf numFmtId="0" fontId="0" fillId="0" borderId="5" xfId="0" applyBorder="1" applyAlignment="1">
      <alignment horizontal="center"/>
    </xf>
    <xf numFmtId="0" fontId="0" fillId="0" borderId="0" xfId="0" applyAlignment="1">
      <alignment horizontal="center"/>
    </xf>
    <xf numFmtId="0" fontId="1" fillId="0" borderId="0" xfId="0" applyFont="1" applyAlignment="1">
      <alignment horizontal="left" wrapText="1"/>
    </xf>
    <xf numFmtId="0" fontId="1" fillId="0" borderId="19" xfId="0" applyFont="1" applyBorder="1" applyAlignment="1">
      <alignment wrapText="1"/>
    </xf>
    <xf numFmtId="0" fontId="1" fillId="0" borderId="22" xfId="0" applyFont="1" applyBorder="1" applyAlignment="1">
      <alignment horizontal="left"/>
    </xf>
    <xf numFmtId="0" fontId="1" fillId="0" borderId="16" xfId="0" applyFont="1" applyBorder="1" applyAlignment="1">
      <alignment horizontal="left"/>
    </xf>
    <xf numFmtId="0" fontId="5" fillId="0" borderId="5" xfId="0" applyFont="1" applyBorder="1" applyAlignment="1">
      <alignment horizontal="left"/>
    </xf>
    <xf numFmtId="0" fontId="5" fillId="0" borderId="0" xfId="0" applyFont="1" applyAlignment="1">
      <alignment horizontal="left"/>
    </xf>
    <xf numFmtId="0" fontId="2" fillId="0" borderId="13" xfId="0" applyFont="1" applyBorder="1" applyAlignment="1">
      <alignment horizontal="left" vertical="top"/>
    </xf>
    <xf numFmtId="0" fontId="2" fillId="0" borderId="14" xfId="0" applyFont="1" applyBorder="1" applyAlignment="1">
      <alignment horizontal="left" vertical="top"/>
    </xf>
    <xf numFmtId="0" fontId="2" fillId="0" borderId="15" xfId="0" applyFont="1" applyBorder="1" applyAlignment="1">
      <alignment horizontal="left" vertical="top"/>
    </xf>
    <xf numFmtId="0" fontId="1" fillId="0" borderId="0" xfId="0" applyFont="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1" fillId="0" borderId="25" xfId="0" applyFont="1" applyBorder="1" applyAlignment="1">
      <alignment horizontal="left"/>
    </xf>
    <xf numFmtId="0" fontId="1" fillId="0" borderId="18" xfId="0" applyFont="1" applyBorder="1" applyAlignment="1">
      <alignment horizontal="left" wrapText="1"/>
    </xf>
    <xf numFmtId="0" fontId="1" fillId="0" borderId="19" xfId="0" applyFont="1" applyBorder="1" applyAlignment="1">
      <alignment horizontal="left" wrapText="1"/>
    </xf>
    <xf numFmtId="0" fontId="5" fillId="0" borderId="13" xfId="0" applyFont="1" applyBorder="1" applyAlignment="1">
      <alignment horizontal="center"/>
    </xf>
    <xf numFmtId="0" fontId="5" fillId="0" borderId="15" xfId="0" applyFont="1" applyBorder="1" applyAlignment="1">
      <alignment horizontal="center"/>
    </xf>
    <xf numFmtId="0" fontId="29" fillId="0" borderId="5" xfId="0" applyFont="1" applyBorder="1" applyAlignment="1">
      <alignment horizontal="left"/>
    </xf>
    <xf numFmtId="0" fontId="29" fillId="0" borderId="0" xfId="0" applyFont="1" applyAlignment="1">
      <alignment horizontal="left"/>
    </xf>
    <xf numFmtId="0" fontId="2" fillId="0" borderId="0" xfId="0" applyFont="1" applyAlignment="1">
      <alignment horizontal="left"/>
    </xf>
    <xf numFmtId="0" fontId="2" fillId="0" borderId="20" xfId="0" applyFont="1" applyBorder="1" applyAlignment="1">
      <alignment horizontal="left"/>
    </xf>
    <xf numFmtId="0" fontId="2" fillId="0" borderId="21" xfId="0" applyFont="1" applyBorder="1" applyAlignment="1">
      <alignment horizontal="left"/>
    </xf>
    <xf numFmtId="0" fontId="2" fillId="0" borderId="25" xfId="0" applyFont="1" applyBorder="1" applyAlignment="1">
      <alignment horizontal="left"/>
    </xf>
    <xf numFmtId="0" fontId="14" fillId="0" borderId="5" xfId="0" applyFont="1" applyBorder="1" applyAlignment="1">
      <alignment horizontal="center"/>
    </xf>
    <xf numFmtId="0" fontId="14" fillId="0" borderId="0" xfId="0" applyFont="1" applyAlignment="1">
      <alignment horizontal="center"/>
    </xf>
    <xf numFmtId="0" fontId="2" fillId="0" borderId="18" xfId="0" applyFont="1" applyBorder="1" applyAlignment="1">
      <alignment horizontal="left" wrapText="1"/>
    </xf>
    <xf numFmtId="0" fontId="2" fillId="0" borderId="19" xfId="0" applyFont="1" applyBorder="1" applyAlignment="1">
      <alignment horizontal="left" wrapText="1"/>
    </xf>
    <xf numFmtId="0" fontId="23" fillId="0" borderId="18" xfId="0" applyFont="1" applyBorder="1" applyAlignment="1">
      <alignment horizontal="left" wrapText="1"/>
    </xf>
    <xf numFmtId="0" fontId="23" fillId="0" borderId="19" xfId="0" applyFont="1" applyBorder="1" applyAlignment="1">
      <alignment horizontal="left" wrapText="1"/>
    </xf>
    <xf numFmtId="0" fontId="23" fillId="0" borderId="0" xfId="0" applyFont="1" applyAlignment="1">
      <alignment horizontal="left" wrapText="1"/>
    </xf>
    <xf numFmtId="0" fontId="2" fillId="0" borderId="16" xfId="0" applyFont="1" applyBorder="1" applyAlignment="1">
      <alignment horizontal="center" wrapText="1"/>
    </xf>
    <xf numFmtId="0" fontId="2" fillId="0" borderId="12" xfId="0" applyFont="1" applyBorder="1" applyAlignment="1">
      <alignment horizontal="center" wrapText="1"/>
    </xf>
    <xf numFmtId="0" fontId="2" fillId="0" borderId="0" xfId="0" applyFont="1" applyAlignment="1">
      <alignment horizontal="left" wrapText="1"/>
    </xf>
    <xf numFmtId="0" fontId="2" fillId="0" borderId="19" xfId="0" applyFont="1" applyBorder="1" applyAlignment="1">
      <alignment wrapText="1"/>
    </xf>
    <xf numFmtId="0" fontId="2" fillId="0" borderId="22" xfId="0" applyFont="1" applyBorder="1" applyAlignment="1">
      <alignment horizontal="left"/>
    </xf>
    <xf numFmtId="0" fontId="2" fillId="0" borderId="16" xfId="0" applyFont="1" applyBorder="1" applyAlignment="1">
      <alignment horizontal="left"/>
    </xf>
    <xf numFmtId="0" fontId="2" fillId="0" borderId="20" xfId="0" applyFont="1" applyBorder="1" applyAlignment="1">
      <alignment horizontal="left" wrapText="1"/>
    </xf>
    <xf numFmtId="0" fontId="2" fillId="0" borderId="21" xfId="0" applyFont="1" applyBorder="1" applyAlignment="1">
      <alignment horizontal="left" wrapText="1"/>
    </xf>
    <xf numFmtId="0" fontId="30" fillId="0" borderId="13" xfId="0" applyFont="1" applyBorder="1" applyAlignment="1">
      <alignment horizontal="left"/>
    </xf>
    <xf numFmtId="0" fontId="30" fillId="0" borderId="14" xfId="0" applyFont="1" applyBorder="1" applyAlignment="1">
      <alignment horizontal="left"/>
    </xf>
    <xf numFmtId="0" fontId="30" fillId="0" borderId="15" xfId="0" applyFont="1" applyBorder="1" applyAlignment="1">
      <alignment horizontal="left"/>
    </xf>
    <xf numFmtId="0" fontId="30" fillId="0" borderId="13" xfId="0" applyFont="1" applyBorder="1" applyAlignment="1">
      <alignment horizontal="left" vertical="top"/>
    </xf>
    <xf numFmtId="0" fontId="30" fillId="0" borderId="14" xfId="0" applyFont="1" applyBorder="1" applyAlignment="1">
      <alignment horizontal="left" vertical="top"/>
    </xf>
    <xf numFmtId="0" fontId="30" fillId="0" borderId="15" xfId="0" applyFont="1" applyBorder="1" applyAlignment="1">
      <alignment horizontal="left" vertical="top"/>
    </xf>
    <xf numFmtId="0" fontId="30" fillId="0" borderId="0" xfId="0" applyFont="1" applyAlignment="1">
      <alignment horizontal="left"/>
    </xf>
    <xf numFmtId="0" fontId="30" fillId="0" borderId="20" xfId="0" applyFont="1" applyBorder="1" applyAlignment="1">
      <alignment horizontal="left"/>
    </xf>
    <xf numFmtId="0" fontId="30" fillId="0" borderId="21" xfId="0" applyFont="1" applyBorder="1" applyAlignment="1">
      <alignment horizontal="left"/>
    </xf>
    <xf numFmtId="0" fontId="30" fillId="0" borderId="25" xfId="0" applyFont="1" applyBorder="1" applyAlignment="1">
      <alignment horizontal="left"/>
    </xf>
    <xf numFmtId="0" fontId="31" fillId="0" borderId="5" xfId="0" applyFont="1" applyBorder="1" applyAlignment="1">
      <alignment horizontal="center"/>
    </xf>
    <xf numFmtId="0" fontId="31" fillId="0" borderId="0" xfId="0" applyFont="1" applyAlignment="1">
      <alignment horizontal="center"/>
    </xf>
    <xf numFmtId="0" fontId="30" fillId="0" borderId="18" xfId="0" applyFont="1" applyBorder="1" applyAlignment="1">
      <alignment horizontal="left" wrapText="1"/>
    </xf>
    <xf numFmtId="0" fontId="30" fillId="0" borderId="19" xfId="0" applyFont="1" applyBorder="1" applyAlignment="1">
      <alignment horizontal="left" wrapText="1"/>
    </xf>
    <xf numFmtId="0" fontId="30" fillId="0" borderId="0" xfId="0" applyFont="1" applyAlignment="1">
      <alignment horizontal="left" wrapText="1"/>
    </xf>
    <xf numFmtId="0" fontId="30" fillId="0" borderId="18" xfId="0" applyFont="1" applyBorder="1" applyAlignment="1">
      <alignment horizontal="left"/>
    </xf>
    <xf numFmtId="0" fontId="30" fillId="0" borderId="19" xfId="0" applyFont="1" applyBorder="1" applyAlignment="1">
      <alignment horizontal="left"/>
    </xf>
    <xf numFmtId="0" fontId="33" fillId="0" borderId="0" xfId="0" applyFont="1" applyAlignment="1">
      <alignment horizontal="left" wrapText="1"/>
    </xf>
    <xf numFmtId="0" fontId="30" fillId="0" borderId="19" xfId="0" applyFont="1" applyBorder="1" applyAlignment="1">
      <alignment wrapText="1"/>
    </xf>
    <xf numFmtId="0" fontId="30" fillId="0" borderId="22" xfId="0" applyFont="1" applyBorder="1" applyAlignment="1">
      <alignment horizontal="left"/>
    </xf>
    <xf numFmtId="0" fontId="30" fillId="0" borderId="16" xfId="0" applyFont="1" applyBorder="1" applyAlignment="1">
      <alignment horizontal="left"/>
    </xf>
    <xf numFmtId="0" fontId="30" fillId="0" borderId="20" xfId="0" applyFont="1" applyBorder="1" applyAlignment="1">
      <alignment horizontal="left" wrapText="1"/>
    </xf>
    <xf numFmtId="0" fontId="30" fillId="0" borderId="21" xfId="0" applyFont="1" applyBorder="1" applyAlignment="1">
      <alignment horizontal="left" wrapText="1"/>
    </xf>
    <xf numFmtId="0" fontId="29" fillId="0" borderId="13" xfId="0" applyFont="1" applyBorder="1" applyAlignment="1">
      <alignment horizontal="center"/>
    </xf>
    <xf numFmtId="0" fontId="29" fillId="0" borderId="15" xfId="0" applyFont="1" applyBorder="1" applyAlignment="1">
      <alignment horizontal="center"/>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2" fillId="0" borderId="1" xfId="0" applyFont="1" applyBorder="1" applyAlignment="1">
      <alignment horizontal="left" wrapText="1"/>
    </xf>
    <xf numFmtId="0" fontId="14" fillId="0" borderId="5" xfId="0" applyFont="1" applyBorder="1"/>
    <xf numFmtId="0" fontId="14" fillId="0" borderId="0" xfId="0" applyFont="1"/>
    <xf numFmtId="0" fontId="14" fillId="0" borderId="6" xfId="0" applyFont="1" applyBorder="1"/>
    <xf numFmtId="0" fontId="14" fillId="0" borderId="5" xfId="0" applyFont="1" applyBorder="1" applyAlignment="1">
      <alignment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24"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24" xfId="0" applyFont="1" applyBorder="1" applyAlignment="1">
      <alignment horizontal="center" vertical="center"/>
    </xf>
    <xf numFmtId="0" fontId="24" fillId="0" borderId="31"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32" xfId="0" applyFont="1" applyBorder="1" applyAlignment="1">
      <alignment horizontal="center" vertical="center" wrapText="1"/>
    </xf>
    <xf numFmtId="0" fontId="2" fillId="0" borderId="22" xfId="0" applyFont="1" applyBorder="1" applyAlignment="1">
      <alignment horizontal="center" wrapText="1"/>
    </xf>
    <xf numFmtId="0" fontId="14" fillId="0" borderId="2" xfId="0" applyFont="1" applyBorder="1" applyAlignment="1">
      <alignment wrapText="1"/>
    </xf>
    <xf numFmtId="0" fontId="14" fillId="0" borderId="3" xfId="0" applyFont="1" applyBorder="1" applyAlignment="1">
      <alignment wrapText="1"/>
    </xf>
    <xf numFmtId="0" fontId="14" fillId="0" borderId="4" xfId="0" applyFont="1" applyBorder="1" applyAlignment="1">
      <alignment wrapText="1"/>
    </xf>
    <xf numFmtId="0" fontId="14" fillId="0" borderId="0" xfId="0" applyFont="1" applyAlignment="1">
      <alignment wrapText="1"/>
    </xf>
    <xf numFmtId="0" fontId="14" fillId="0" borderId="6" xfId="0" applyFont="1" applyBorder="1" applyAlignment="1">
      <alignment wrapText="1"/>
    </xf>
    <xf numFmtId="0" fontId="2" fillId="0" borderId="29" xfId="0" applyFont="1" applyBorder="1" applyAlignment="1">
      <alignment horizontal="center" vertical="center" wrapText="1"/>
    </xf>
    <xf numFmtId="0" fontId="2" fillId="0" borderId="24" xfId="0" applyFont="1" applyBorder="1" applyAlignment="1">
      <alignment horizontal="center" vertical="center" wrapText="1"/>
    </xf>
    <xf numFmtId="0" fontId="5" fillId="0" borderId="13" xfId="0" applyFont="1" applyBorder="1" applyAlignment="1">
      <alignment horizontal="left"/>
    </xf>
    <xf numFmtId="0" fontId="5" fillId="0" borderId="14" xfId="0" applyFont="1" applyBorder="1" applyAlignment="1">
      <alignment horizontal="left"/>
    </xf>
    <xf numFmtId="0" fontId="5" fillId="0" borderId="15" xfId="0" applyFont="1" applyBorder="1" applyAlignment="1">
      <alignment horizontal="left"/>
    </xf>
    <xf numFmtId="0" fontId="30" fillId="0" borderId="2" xfId="0" applyFont="1" applyBorder="1" applyAlignment="1">
      <alignment horizontal="left" wrapText="1"/>
    </xf>
    <xf numFmtId="0" fontId="30" fillId="0" borderId="3" xfId="0" applyFont="1" applyBorder="1" applyAlignment="1">
      <alignment horizontal="left" wrapText="1"/>
    </xf>
    <xf numFmtId="0" fontId="33" fillId="0" borderId="5" xfId="0" applyFont="1" applyBorder="1" applyAlignment="1">
      <alignment horizontal="left" wrapText="1"/>
    </xf>
    <xf numFmtId="0" fontId="30" fillId="0" borderId="18" xfId="0" applyFont="1" applyBorder="1" applyAlignment="1">
      <alignment wrapText="1"/>
    </xf>
    <xf numFmtId="0" fontId="42" fillId="0" borderId="20" xfId="0" applyFont="1" applyBorder="1" applyAlignment="1">
      <alignment horizontal="left" wrapText="1"/>
    </xf>
    <xf numFmtId="0" fontId="42" fillId="0" borderId="21" xfId="0" applyFont="1" applyBorder="1" applyAlignment="1">
      <alignment horizontal="left" wrapText="1"/>
    </xf>
    <xf numFmtId="0" fontId="54" fillId="0" borderId="16" xfId="0" applyFont="1" applyBorder="1" applyAlignment="1">
      <alignment horizontal="left" wrapText="1"/>
    </xf>
    <xf numFmtId="0" fontId="54" fillId="0" borderId="12" xfId="0" applyFont="1" applyBorder="1" applyAlignment="1">
      <alignment horizontal="left" wrapText="1"/>
    </xf>
    <xf numFmtId="0" fontId="121" fillId="0" borderId="43" xfId="0" applyFont="1" applyBorder="1" applyAlignment="1">
      <alignment horizontal="left"/>
    </xf>
    <xf numFmtId="0" fontId="53" fillId="0" borderId="3" xfId="0" applyFont="1" applyBorder="1" applyAlignment="1">
      <alignment horizontal="left"/>
    </xf>
    <xf numFmtId="0" fontId="54" fillId="0" borderId="14" xfId="0" applyFont="1" applyBorder="1" applyAlignment="1">
      <alignment horizontal="left"/>
    </xf>
    <xf numFmtId="0" fontId="54" fillId="0" borderId="16" xfId="0" applyFont="1" applyBorder="1" applyAlignment="1">
      <alignment horizontal="left"/>
    </xf>
    <xf numFmtId="0" fontId="54" fillId="0" borderId="21" xfId="0" applyFont="1" applyBorder="1" applyAlignment="1">
      <alignment horizontal="left" wrapText="1"/>
    </xf>
    <xf numFmtId="0" fontId="54" fillId="0" borderId="15" xfId="0" applyFont="1" applyBorder="1" applyAlignment="1">
      <alignment horizontal="left"/>
    </xf>
    <xf numFmtId="166" fontId="130" fillId="0" borderId="2" xfId="0" applyNumberFormat="1" applyFont="1" applyBorder="1" applyAlignment="1">
      <alignment horizontal="left"/>
    </xf>
    <xf numFmtId="166" fontId="130" fillId="0" borderId="3" xfId="0" applyNumberFormat="1" applyFont="1" applyBorder="1" applyAlignment="1">
      <alignment horizontal="left"/>
    </xf>
    <xf numFmtId="0" fontId="54" fillId="0" borderId="3" xfId="0" applyFont="1" applyBorder="1" applyAlignment="1">
      <alignment horizontal="left" wrapText="1"/>
    </xf>
    <xf numFmtId="0" fontId="54" fillId="0" borderId="14" xfId="0" applyFont="1" applyBorder="1" applyAlignment="1">
      <alignment horizontal="left" vertical="center"/>
    </xf>
    <xf numFmtId="0" fontId="63" fillId="0" borderId="0" xfId="0" applyFont="1" applyAlignment="1">
      <alignment horizontal="left" vertical="center"/>
    </xf>
    <xf numFmtId="0" fontId="53" fillId="0" borderId="1" xfId="0" applyFont="1" applyBorder="1" applyAlignment="1">
      <alignment horizontal="left" vertical="center" wrapText="1"/>
    </xf>
    <xf numFmtId="0" fontId="54" fillId="0" borderId="0" xfId="0" applyFont="1" applyAlignment="1">
      <alignment horizontal="left" wrapText="1"/>
    </xf>
    <xf numFmtId="0" fontId="60" fillId="0" borderId="0" xfId="0" applyFont="1" applyAlignment="1">
      <alignment horizontal="left" wrapText="1"/>
    </xf>
    <xf numFmtId="0" fontId="54" fillId="0" borderId="19" xfId="0" applyFont="1" applyBorder="1" applyAlignment="1">
      <alignment horizontal="left" wrapText="1"/>
    </xf>
    <xf numFmtId="0" fontId="54" fillId="0" borderId="21" xfId="0" applyFont="1" applyBorder="1" applyAlignment="1">
      <alignment horizontal="left"/>
    </xf>
    <xf numFmtId="0" fontId="54" fillId="0" borderId="0" xfId="0" applyFont="1" applyAlignment="1">
      <alignment horizontal="left"/>
    </xf>
    <xf numFmtId="0" fontId="63" fillId="0" borderId="19" xfId="0" applyFont="1" applyBorder="1" applyAlignment="1">
      <alignment horizontal="left"/>
    </xf>
    <xf numFmtId="0" fontId="57" fillId="0" borderId="14" xfId="0" applyFont="1" applyBorder="1" applyAlignment="1">
      <alignment horizontal="left" wrapText="1"/>
    </xf>
    <xf numFmtId="0" fontId="56" fillId="0" borderId="3" xfId="0" applyFont="1" applyBorder="1" applyAlignment="1">
      <alignment horizontal="left" wrapText="1"/>
    </xf>
    <xf numFmtId="0" fontId="56" fillId="0" borderId="0" xfId="0" applyFont="1" applyAlignment="1">
      <alignment horizontal="left" wrapText="1"/>
    </xf>
    <xf numFmtId="0" fontId="56" fillId="0" borderId="7" xfId="0" applyFont="1" applyBorder="1" applyAlignment="1">
      <alignment horizontal="left" wrapText="1"/>
    </xf>
    <xf numFmtId="0" fontId="86" fillId="0" borderId="0" xfId="0" applyFont="1" applyAlignment="1">
      <alignment horizontal="left" wrapText="1"/>
    </xf>
    <xf numFmtId="0" fontId="87" fillId="0" borderId="7" xfId="0" applyFont="1" applyBorder="1" applyAlignment="1">
      <alignment horizontal="left"/>
    </xf>
    <xf numFmtId="0" fontId="53" fillId="0" borderId="1" xfId="0" applyFont="1" applyBorder="1" applyAlignment="1">
      <alignment horizontal="left" vertical="center"/>
    </xf>
    <xf numFmtId="0" fontId="54" fillId="0" borderId="44" xfId="0" applyFont="1" applyBorder="1" applyAlignment="1">
      <alignment horizontal="center"/>
    </xf>
    <xf numFmtId="0" fontId="54" fillId="0" borderId="45" xfId="0" applyFont="1" applyBorder="1" applyAlignment="1">
      <alignment horizontal="center"/>
    </xf>
    <xf numFmtId="0" fontId="54" fillId="0" borderId="79" xfId="0" applyFont="1" applyBorder="1" applyAlignment="1">
      <alignment horizontal="center"/>
    </xf>
    <xf numFmtId="0" fontId="54" fillId="0" borderId="46" xfId="0" applyFont="1" applyBorder="1" applyAlignment="1">
      <alignment horizontal="center"/>
    </xf>
    <xf numFmtId="0" fontId="54" fillId="0" borderId="2" xfId="0" applyFont="1" applyBorder="1" applyAlignment="1">
      <alignment horizontal="center"/>
    </xf>
    <xf numFmtId="0" fontId="54" fillId="0" borderId="3" xfId="0" applyFont="1" applyBorder="1" applyAlignment="1">
      <alignment horizontal="center"/>
    </xf>
    <xf numFmtId="0" fontId="54" fillId="0" borderId="4" xfId="0" applyFont="1" applyBorder="1" applyAlignment="1">
      <alignment horizontal="center"/>
    </xf>
    <xf numFmtId="0" fontId="81" fillId="0" borderId="44" xfId="0" applyFont="1" applyBorder="1" applyAlignment="1">
      <alignment horizontal="left" vertical="center" wrapText="1"/>
    </xf>
    <xf numFmtId="0" fontId="81" fillId="0" borderId="45" xfId="0" applyFont="1" applyBorder="1" applyAlignment="1">
      <alignment horizontal="left" vertical="center" wrapText="1"/>
    </xf>
    <xf numFmtId="0" fontId="56" fillId="0" borderId="2" xfId="0" applyFont="1" applyBorder="1" applyAlignment="1">
      <alignment horizontal="left" wrapText="1"/>
    </xf>
    <xf numFmtId="0" fontId="56" fillId="0" borderId="4" xfId="0" applyFont="1" applyBorder="1" applyAlignment="1">
      <alignment horizontal="left" wrapText="1"/>
    </xf>
    <xf numFmtId="0" fontId="56" fillId="0" borderId="5" xfId="0" applyFont="1" applyBorder="1" applyAlignment="1">
      <alignment horizontal="left" wrapText="1"/>
    </xf>
    <xf numFmtId="0" fontId="56" fillId="0" borderId="6" xfId="0" applyFont="1" applyBorder="1" applyAlignment="1">
      <alignment horizontal="left" wrapText="1"/>
    </xf>
    <xf numFmtId="0" fontId="56" fillId="0" borderId="9" xfId="0" applyFont="1" applyBorder="1" applyAlignment="1">
      <alignment horizontal="left" wrapText="1"/>
    </xf>
    <xf numFmtId="0" fontId="56" fillId="0" borderId="8" xfId="0" applyFont="1" applyBorder="1" applyAlignment="1">
      <alignment horizontal="left" wrapText="1"/>
    </xf>
    <xf numFmtId="0" fontId="140" fillId="0" borderId="5" xfId="0" applyFont="1" applyBorder="1" applyAlignment="1">
      <alignment horizontal="left" vertical="top" wrapText="1"/>
    </xf>
    <xf numFmtId="0" fontId="140" fillId="0" borderId="0" xfId="0" applyFont="1" applyAlignment="1">
      <alignment horizontal="left" vertical="top" wrapText="1"/>
    </xf>
    <xf numFmtId="0" fontId="81" fillId="0" borderId="13" xfId="0" applyFont="1" applyBorder="1" applyAlignment="1">
      <alignment horizontal="left"/>
    </xf>
    <xf numFmtId="0" fontId="81" fillId="0" borderId="14" xfId="0" applyFont="1" applyBorder="1" applyAlignment="1">
      <alignment horizontal="left"/>
    </xf>
    <xf numFmtId="0" fontId="81" fillId="0" borderId="15" xfId="0" applyFont="1" applyBorder="1" applyAlignment="1">
      <alignment horizontal="left"/>
    </xf>
    <xf numFmtId="0" fontId="147" fillId="0" borderId="5" xfId="0" applyFont="1" applyBorder="1" applyAlignment="1">
      <alignment horizontal="left"/>
    </xf>
    <xf numFmtId="0" fontId="147" fillId="0" borderId="0" xfId="0" applyFont="1" applyAlignment="1">
      <alignment horizontal="left"/>
    </xf>
    <xf numFmtId="0" fontId="81" fillId="0" borderId="44" xfId="0" applyFont="1" applyBorder="1" applyAlignment="1">
      <alignment horizontal="left"/>
    </xf>
    <xf numFmtId="0" fontId="81" fillId="0" borderId="45" xfId="0" applyFont="1" applyBorder="1" applyAlignment="1">
      <alignment horizontal="left"/>
    </xf>
    <xf numFmtId="166" fontId="130" fillId="0" borderId="45" xfId="0" applyNumberFormat="1" applyFont="1" applyBorder="1" applyAlignment="1">
      <alignment horizontal="left"/>
    </xf>
    <xf numFmtId="166" fontId="130" fillId="0" borderId="46" xfId="0" applyNumberFormat="1" applyFont="1" applyBorder="1" applyAlignment="1">
      <alignment horizontal="left"/>
    </xf>
    <xf numFmtId="0" fontId="87" fillId="0" borderId="8" xfId="0" applyFont="1" applyBorder="1" applyAlignment="1">
      <alignment horizontal="left"/>
    </xf>
    <xf numFmtId="0" fontId="54" fillId="0" borderId="6" xfId="0" applyFont="1" applyBorder="1" applyAlignment="1">
      <alignment horizontal="left"/>
    </xf>
    <xf numFmtId="0" fontId="63" fillId="0" borderId="0" xfId="0" applyFont="1" applyAlignment="1">
      <alignment horizontal="left"/>
    </xf>
    <xf numFmtId="0" fontId="54" fillId="0" borderId="15" xfId="0" applyFont="1" applyBorder="1" applyAlignment="1">
      <alignment horizontal="left" vertical="center"/>
    </xf>
    <xf numFmtId="0" fontId="53" fillId="0" borderId="0" xfId="0" applyFont="1" applyAlignment="1">
      <alignment horizontal="left"/>
    </xf>
    <xf numFmtId="0" fontId="54" fillId="0" borderId="25" xfId="0" applyFont="1" applyBorder="1" applyAlignment="1">
      <alignment horizontal="left"/>
    </xf>
    <xf numFmtId="0" fontId="53" fillId="0" borderId="0" xfId="0" applyFont="1" applyAlignment="1">
      <alignment horizontal="center"/>
    </xf>
    <xf numFmtId="0" fontId="56" fillId="0" borderId="13" xfId="0" applyFont="1" applyBorder="1" applyAlignment="1">
      <alignment horizontal="left"/>
    </xf>
    <xf numFmtId="0" fontId="56" fillId="0" borderId="14" xfId="0" applyFont="1" applyBorder="1" applyAlignment="1">
      <alignment horizontal="left"/>
    </xf>
    <xf numFmtId="0" fontId="56" fillId="0" borderId="15" xfId="0" applyFont="1" applyBorder="1" applyAlignment="1">
      <alignment horizontal="left"/>
    </xf>
    <xf numFmtId="0" fontId="67" fillId="0" borderId="13" xfId="0" applyFont="1" applyBorder="1" applyAlignment="1">
      <alignment horizontal="center"/>
    </xf>
    <xf numFmtId="0" fontId="67" fillId="0" borderId="14" xfId="0" applyFont="1" applyBorder="1" applyAlignment="1">
      <alignment horizontal="center"/>
    </xf>
    <xf numFmtId="0" fontId="67" fillId="0" borderId="15" xfId="0" applyFont="1" applyBorder="1" applyAlignment="1">
      <alignment horizontal="center"/>
    </xf>
    <xf numFmtId="0" fontId="72" fillId="2" borderId="12" xfId="0" applyFont="1" applyFill="1" applyBorder="1" applyAlignment="1">
      <alignment horizontal="center" vertical="center" wrapText="1"/>
    </xf>
    <xf numFmtId="0" fontId="72" fillId="2" borderId="1" xfId="0" applyFont="1" applyFill="1" applyBorder="1" applyAlignment="1">
      <alignment horizontal="center" vertical="center"/>
    </xf>
    <xf numFmtId="0" fontId="72" fillId="2" borderId="1" xfId="0" applyFont="1" applyFill="1" applyBorder="1" applyAlignment="1">
      <alignment horizontal="center" vertical="center" wrapText="1"/>
    </xf>
    <xf numFmtId="0" fontId="73" fillId="0" borderId="14" xfId="0" applyFont="1" applyBorder="1" applyAlignment="1">
      <alignment horizontal="left" vertical="center"/>
    </xf>
    <xf numFmtId="0" fontId="73" fillId="0" borderId="15" xfId="0" applyFont="1" applyBorder="1" applyAlignment="1">
      <alignment horizontal="left" vertical="center"/>
    </xf>
    <xf numFmtId="0" fontId="72" fillId="2" borderId="40" xfId="0" applyFont="1" applyFill="1" applyBorder="1" applyAlignment="1">
      <alignment horizontal="left" vertical="center" indent="6"/>
    </xf>
    <xf numFmtId="0" fontId="68" fillId="0" borderId="0" xfId="0" applyFont="1" applyAlignment="1">
      <alignment horizontal="left" wrapText="1"/>
    </xf>
    <xf numFmtId="0" fontId="57" fillId="0" borderId="19" xfId="0" applyFont="1" applyBorder="1" applyAlignment="1">
      <alignment wrapText="1"/>
    </xf>
    <xf numFmtId="0" fontId="57" fillId="0" borderId="14" xfId="0" applyFont="1" applyBorder="1" applyAlignment="1">
      <alignment horizontal="left"/>
    </xf>
    <xf numFmtId="0" fontId="57" fillId="0" borderId="13" xfId="0" applyFont="1" applyBorder="1" applyAlignment="1">
      <alignment horizontal="left" vertical="center"/>
    </xf>
    <xf numFmtId="0" fontId="57" fillId="0" borderId="14" xfId="0" applyFont="1" applyBorder="1" applyAlignment="1">
      <alignment horizontal="left" vertical="center"/>
    </xf>
    <xf numFmtId="0" fontId="57" fillId="0" borderId="15" xfId="0" applyFont="1" applyBorder="1" applyAlignment="1">
      <alignment horizontal="left" vertical="center"/>
    </xf>
    <xf numFmtId="0" fontId="58" fillId="0" borderId="0" xfId="0" applyFont="1" applyAlignment="1">
      <alignment horizontal="left" vertical="center"/>
    </xf>
    <xf numFmtId="0" fontId="58" fillId="0" borderId="6" xfId="0" applyFont="1" applyBorder="1" applyAlignment="1">
      <alignment horizontal="left" vertical="center"/>
    </xf>
    <xf numFmtId="0" fontId="55" fillId="0" borderId="0" xfId="0" applyFont="1" applyAlignment="1">
      <alignment horizontal="left"/>
    </xf>
    <xf numFmtId="0" fontId="70" fillId="0" borderId="0" xfId="0" applyFont="1" applyAlignment="1">
      <alignment horizontal="left" vertical="center"/>
    </xf>
    <xf numFmtId="0" fontId="71" fillId="0" borderId="0" xfId="0" applyFont="1" applyAlignment="1">
      <alignment horizontal="left" vertical="center"/>
    </xf>
    <xf numFmtId="0" fontId="57" fillId="0" borderId="16" xfId="0" applyFont="1" applyBorder="1" applyAlignment="1">
      <alignment horizontal="left"/>
    </xf>
    <xf numFmtId="0" fontId="73" fillId="0" borderId="14" xfId="0" applyFont="1" applyBorder="1" applyAlignment="1">
      <alignment vertical="center"/>
    </xf>
    <xf numFmtId="0" fontId="73" fillId="0" borderId="15" xfId="0" applyFont="1" applyBorder="1" applyAlignment="1">
      <alignment vertical="center"/>
    </xf>
    <xf numFmtId="0" fontId="64" fillId="2" borderId="12" xfId="0" applyFont="1" applyFill="1" applyBorder="1" applyAlignment="1">
      <alignment horizontal="justify" vertical="center" wrapText="1"/>
    </xf>
    <xf numFmtId="0" fontId="64" fillId="2" borderId="29" xfId="0" applyFont="1" applyFill="1" applyBorder="1" applyAlignment="1">
      <alignment vertical="center"/>
    </xf>
    <xf numFmtId="0" fontId="64" fillId="2" borderId="24" xfId="0" applyFont="1" applyFill="1" applyBorder="1" applyAlignment="1">
      <alignment vertical="center"/>
    </xf>
    <xf numFmtId="0" fontId="64" fillId="2" borderId="29" xfId="0" applyFont="1" applyFill="1" applyBorder="1" applyAlignment="1">
      <alignment vertical="center" wrapText="1"/>
    </xf>
    <xf numFmtId="0" fontId="64" fillId="2" borderId="24" xfId="0" applyFont="1" applyFill="1" applyBorder="1" applyAlignment="1">
      <alignment vertical="center" wrapText="1"/>
    </xf>
    <xf numFmtId="0" fontId="64" fillId="2" borderId="29" xfId="0" applyFont="1" applyFill="1" applyBorder="1" applyAlignment="1">
      <alignment horizontal="left" vertical="center" wrapText="1"/>
    </xf>
    <xf numFmtId="0" fontId="64" fillId="2" borderId="24" xfId="0" applyFont="1" applyFill="1" applyBorder="1" applyAlignment="1">
      <alignment horizontal="left" vertical="center" wrapText="1"/>
    </xf>
    <xf numFmtId="0" fontId="64" fillId="2" borderId="29" xfId="0" applyFont="1" applyFill="1" applyBorder="1" applyAlignment="1">
      <alignment horizontal="left" vertical="center"/>
    </xf>
    <xf numFmtId="0" fontId="64" fillId="2" borderId="24" xfId="0" applyFont="1" applyFill="1" applyBorder="1" applyAlignment="1">
      <alignment horizontal="left" vertical="center"/>
    </xf>
    <xf numFmtId="0" fontId="53" fillId="2" borderId="29" xfId="0" applyFont="1" applyFill="1" applyBorder="1" applyAlignment="1">
      <alignment horizontal="left" vertical="center" wrapText="1"/>
    </xf>
    <xf numFmtId="0" fontId="53" fillId="2" borderId="24" xfId="0" applyFont="1" applyFill="1" applyBorder="1" applyAlignment="1">
      <alignment horizontal="left" vertical="center" wrapText="1"/>
    </xf>
    <xf numFmtId="0" fontId="57" fillId="0" borderId="0" xfId="0" applyFont="1" applyAlignment="1">
      <alignment horizontal="left" wrapText="1"/>
    </xf>
    <xf numFmtId="0" fontId="64" fillId="2" borderId="54" xfId="0" applyFont="1" applyFill="1" applyBorder="1" applyAlignment="1">
      <alignment horizontal="left" vertical="center" wrapText="1"/>
    </xf>
    <xf numFmtId="0" fontId="64" fillId="2" borderId="53" xfId="0" applyFont="1" applyFill="1" applyBorder="1" applyAlignment="1">
      <alignment horizontal="left" vertical="center" wrapText="1"/>
    </xf>
    <xf numFmtId="0" fontId="53" fillId="0" borderId="3" xfId="0" applyFont="1" applyBorder="1" applyAlignment="1">
      <alignment horizontal="center"/>
    </xf>
    <xf numFmtId="0" fontId="57" fillId="0" borderId="21" xfId="0" applyFont="1" applyBorder="1" applyAlignment="1">
      <alignment horizontal="left" wrapText="1"/>
    </xf>
    <xf numFmtId="0" fontId="55" fillId="0" borderId="14" xfId="0" applyFont="1" applyBorder="1" applyAlignment="1">
      <alignment horizontal="center"/>
    </xf>
    <xf numFmtId="0" fontId="55" fillId="0" borderId="15" xfId="0" applyFont="1" applyBorder="1" applyAlignment="1">
      <alignment horizontal="center"/>
    </xf>
    <xf numFmtId="0" fontId="54" fillId="0" borderId="16" xfId="0" applyFont="1" applyBorder="1" applyAlignment="1">
      <alignment horizontal="center" wrapText="1"/>
    </xf>
    <xf numFmtId="0" fontId="54" fillId="0" borderId="12" xfId="0" applyFont="1" applyBorder="1" applyAlignment="1">
      <alignment horizontal="center" wrapText="1"/>
    </xf>
    <xf numFmtId="0" fontId="56" fillId="0" borderId="3" xfId="0" applyFont="1" applyBorder="1" applyAlignment="1">
      <alignment horizontal="left" vertical="center"/>
    </xf>
    <xf numFmtId="0" fontId="56" fillId="0" borderId="4" xfId="0" applyFont="1" applyBorder="1" applyAlignment="1">
      <alignment horizontal="left" vertical="center"/>
    </xf>
    <xf numFmtId="0" fontId="56" fillId="0" borderId="0" xfId="0" applyFont="1" applyAlignment="1">
      <alignment horizontal="left" vertical="center"/>
    </xf>
    <xf numFmtId="0" fontId="56" fillId="0" borderId="6" xfId="0" applyFont="1" applyBorder="1" applyAlignment="1">
      <alignment horizontal="left" vertical="center"/>
    </xf>
    <xf numFmtId="0" fontId="56" fillId="0" borderId="7" xfId="0" applyFont="1" applyBorder="1" applyAlignment="1">
      <alignment horizontal="left" vertical="center"/>
    </xf>
    <xf numFmtId="0" fontId="56" fillId="0" borderId="8" xfId="0" applyFont="1" applyBorder="1" applyAlignment="1">
      <alignment horizontal="left" vertical="center"/>
    </xf>
    <xf numFmtId="0" fontId="57" fillId="0" borderId="15" xfId="0" applyFont="1" applyBorder="1" applyAlignment="1">
      <alignment horizontal="left"/>
    </xf>
    <xf numFmtId="0" fontId="70" fillId="0" borderId="6" xfId="0" applyFont="1" applyBorder="1" applyAlignment="1">
      <alignment horizontal="left" vertical="center"/>
    </xf>
    <xf numFmtId="0" fontId="118" fillId="7" borderId="42" xfId="0" applyFont="1" applyFill="1" applyBorder="1" applyAlignment="1">
      <alignment vertical="center" wrapText="1"/>
    </xf>
    <xf numFmtId="0" fontId="118" fillId="7" borderId="17" xfId="0" applyFont="1" applyFill="1" applyBorder="1" applyAlignment="1">
      <alignment vertical="center" wrapText="1"/>
    </xf>
    <xf numFmtId="0" fontId="103" fillId="0" borderId="0" xfId="0" applyFont="1" applyAlignment="1">
      <alignment horizontal="left" vertical="center"/>
    </xf>
    <xf numFmtId="0" fontId="62" fillId="0" borderId="0" xfId="0" applyFont="1" applyAlignment="1">
      <alignment horizontal="left" vertical="center"/>
    </xf>
    <xf numFmtId="0" fontId="79" fillId="3" borderId="42" xfId="0" applyFont="1" applyFill="1" applyBorder="1" applyAlignment="1">
      <alignment horizontal="center" vertical="center" wrapText="1"/>
    </xf>
    <xf numFmtId="0" fontId="79" fillId="3" borderId="17" xfId="0" applyFont="1" applyFill="1" applyBorder="1" applyAlignment="1">
      <alignment horizontal="center" vertical="center" wrapText="1"/>
    </xf>
    <xf numFmtId="0" fontId="93" fillId="0" borderId="0" xfId="0" applyFont="1" applyAlignment="1">
      <alignment horizontal="left" vertical="center"/>
    </xf>
    <xf numFmtId="0" fontId="96" fillId="0" borderId="0" xfId="0" applyFont="1" applyAlignment="1">
      <alignment horizontal="left" vertical="center"/>
    </xf>
    <xf numFmtId="0" fontId="119" fillId="4" borderId="59" xfId="0" applyFont="1" applyFill="1" applyBorder="1" applyAlignment="1">
      <alignment vertical="center" wrapText="1"/>
    </xf>
    <xf numFmtId="0" fontId="119" fillId="4" borderId="56" xfId="0" applyFont="1" applyFill="1" applyBorder="1" applyAlignment="1">
      <alignment vertical="center" wrapText="1"/>
    </xf>
    <xf numFmtId="0" fontId="102" fillId="0" borderId="59" xfId="0" applyFont="1" applyBorder="1" applyAlignment="1">
      <alignment horizontal="justify" vertical="center" wrapText="1"/>
    </xf>
    <xf numFmtId="0" fontId="102" fillId="0" borderId="56" xfId="0" applyFont="1" applyBorder="1" applyAlignment="1">
      <alignment horizontal="justify" vertical="center" wrapText="1"/>
    </xf>
    <xf numFmtId="0" fontId="105" fillId="0" borderId="0" xfId="0" applyFont="1" applyAlignment="1">
      <alignment horizontal="left" vertical="center"/>
    </xf>
    <xf numFmtId="0" fontId="64" fillId="0" borderId="0" xfId="0" applyFont="1" applyAlignment="1">
      <alignment horizontal="left" vertical="center"/>
    </xf>
    <xf numFmtId="0" fontId="67" fillId="0" borderId="0" xfId="0" applyFont="1" applyAlignment="1">
      <alignment horizontal="left" vertical="center"/>
    </xf>
    <xf numFmtId="0" fontId="72" fillId="0" borderId="0" xfId="0" applyFont="1" applyAlignment="1">
      <alignment horizontal="left" vertical="center"/>
    </xf>
    <xf numFmtId="0" fontId="118" fillId="7" borderId="13" xfId="0" applyFont="1" applyFill="1" applyBorder="1" applyAlignment="1">
      <alignment horizontal="left" vertical="center" wrapText="1" indent="5"/>
    </xf>
    <xf numFmtId="0" fontId="118" fillId="7" borderId="14" xfId="0" applyFont="1" applyFill="1" applyBorder="1" applyAlignment="1">
      <alignment horizontal="left" vertical="center" wrapText="1" indent="5"/>
    </xf>
    <xf numFmtId="0" fontId="118" fillId="7" borderId="15" xfId="0" applyFont="1" applyFill="1" applyBorder="1" applyAlignment="1">
      <alignment horizontal="left" vertical="center" wrapText="1" indent="5"/>
    </xf>
    <xf numFmtId="0" fontId="80" fillId="0" borderId="59" xfId="0" applyFont="1" applyBorder="1" applyAlignment="1">
      <alignment horizontal="justify" vertical="center" wrapText="1"/>
    </xf>
    <xf numFmtId="0" fontId="80" fillId="0" borderId="56" xfId="0" applyFont="1" applyBorder="1" applyAlignment="1">
      <alignment horizontal="justify" vertical="center" wrapText="1"/>
    </xf>
    <xf numFmtId="0" fontId="101" fillId="0" borderId="0" xfId="0" applyFont="1" applyAlignment="1">
      <alignment horizontal="left" vertical="center"/>
    </xf>
    <xf numFmtId="0" fontId="56" fillId="0" borderId="5" xfId="0" applyFont="1" applyBorder="1" applyAlignment="1">
      <alignment horizontal="left" vertical="center"/>
    </xf>
    <xf numFmtId="0" fontId="76" fillId="0" borderId="0" xfId="0" applyFont="1" applyAlignment="1">
      <alignment horizontal="left" vertical="center"/>
    </xf>
    <xf numFmtId="0" fontId="95" fillId="0" borderId="0" xfId="0" applyFont="1" applyAlignment="1">
      <alignment horizontal="left" vertical="center"/>
    </xf>
    <xf numFmtId="0" fontId="94" fillId="0" borderId="0" xfId="0" applyFont="1" applyAlignment="1">
      <alignment horizontal="left" vertical="center"/>
    </xf>
    <xf numFmtId="0" fontId="103" fillId="0" borderId="0" xfId="0" applyFont="1" applyAlignment="1">
      <alignment vertical="center"/>
    </xf>
    <xf numFmtId="0" fontId="62" fillId="0" borderId="0" xfId="0" applyFont="1" applyAlignment="1">
      <alignment vertical="center"/>
    </xf>
    <xf numFmtId="0" fontId="62" fillId="0" borderId="0" xfId="0" applyFont="1" applyAlignment="1">
      <alignment horizontal="left" vertical="center" wrapText="1"/>
    </xf>
    <xf numFmtId="0" fontId="96" fillId="0" borderId="0" xfId="0" applyFont="1" applyAlignment="1">
      <alignment horizontal="left" vertical="center" wrapText="1"/>
    </xf>
    <xf numFmtId="0" fontId="62" fillId="0" borderId="0" xfId="0" applyFont="1" applyAlignment="1">
      <alignment horizontal="center" vertical="center"/>
    </xf>
    <xf numFmtId="0" fontId="76" fillId="4" borderId="42" xfId="0" applyFont="1" applyFill="1" applyBorder="1" applyAlignment="1">
      <alignment horizontal="center" vertical="center" wrapText="1"/>
    </xf>
    <xf numFmtId="0" fontId="76" fillId="4" borderId="17" xfId="0" applyFont="1" applyFill="1" applyBorder="1" applyAlignment="1">
      <alignment horizontal="center" vertical="center" wrapText="1"/>
    </xf>
    <xf numFmtId="0" fontId="76" fillId="4" borderId="11" xfId="0" applyFont="1" applyFill="1" applyBorder="1" applyAlignment="1">
      <alignment horizontal="center" vertical="center" wrapText="1"/>
    </xf>
    <xf numFmtId="0" fontId="76" fillId="0" borderId="13" xfId="0" applyFont="1" applyBorder="1" applyAlignment="1">
      <alignment horizontal="left" vertical="center" indent="6"/>
    </xf>
    <xf numFmtId="0" fontId="76" fillId="0" borderId="14" xfId="0" applyFont="1" applyBorder="1" applyAlignment="1">
      <alignment horizontal="left" vertical="center" indent="6"/>
    </xf>
    <xf numFmtId="0" fontId="76" fillId="0" borderId="15" xfId="0" applyFont="1" applyBorder="1" applyAlignment="1">
      <alignment horizontal="left" vertical="center" indent="6"/>
    </xf>
    <xf numFmtId="0" fontId="76" fillId="4" borderId="42" xfId="0" applyFont="1" applyFill="1" applyBorder="1" applyAlignment="1">
      <alignment horizontal="center" vertical="center"/>
    </xf>
    <xf numFmtId="0" fontId="76" fillId="4" borderId="11" xfId="0" applyFont="1" applyFill="1" applyBorder="1" applyAlignment="1">
      <alignment horizontal="center" vertical="center"/>
    </xf>
    <xf numFmtId="0" fontId="76" fillId="4" borderId="17" xfId="0" applyFont="1" applyFill="1" applyBorder="1" applyAlignment="1">
      <alignment horizontal="center" vertical="center"/>
    </xf>
    <xf numFmtId="0" fontId="101" fillId="0" borderId="64" xfId="0" applyFont="1" applyBorder="1" applyAlignment="1">
      <alignment horizontal="left" vertical="center"/>
    </xf>
    <xf numFmtId="0" fontId="62" fillId="0" borderId="64" xfId="0" applyFont="1" applyBorder="1" applyAlignment="1">
      <alignment horizontal="left" vertical="center"/>
    </xf>
    <xf numFmtId="0" fontId="72" fillId="4" borderId="62" xfId="0" applyFont="1" applyFill="1" applyBorder="1" applyAlignment="1">
      <alignment vertical="center" wrapText="1"/>
    </xf>
    <xf numFmtId="0" fontId="72" fillId="4" borderId="57" xfId="0" applyFont="1" applyFill="1" applyBorder="1" applyAlignment="1">
      <alignment vertical="center" wrapText="1"/>
    </xf>
    <xf numFmtId="0" fontId="96" fillId="0" borderId="42" xfId="0" applyFont="1" applyBorder="1" applyAlignment="1">
      <alignment horizontal="justify" vertical="center" wrapText="1"/>
    </xf>
    <xf numFmtId="0" fontId="96" fillId="0" borderId="11" xfId="0" applyFont="1" applyBorder="1" applyAlignment="1">
      <alignment horizontal="justify" vertical="center" wrapText="1"/>
    </xf>
    <xf numFmtId="0" fontId="96" fillId="0" borderId="17" xfId="0" applyFont="1" applyBorder="1" applyAlignment="1">
      <alignment horizontal="justify" vertical="center" wrapText="1"/>
    </xf>
    <xf numFmtId="0" fontId="76" fillId="4" borderId="2" xfId="0" applyFont="1" applyFill="1" applyBorder="1" applyAlignment="1">
      <alignment horizontal="center" vertical="center" wrapText="1"/>
    </xf>
    <xf numFmtId="0" fontId="76" fillId="4" borderId="3" xfId="0" applyFont="1" applyFill="1" applyBorder="1" applyAlignment="1">
      <alignment horizontal="center" vertical="center" wrapText="1"/>
    </xf>
    <xf numFmtId="0" fontId="76" fillId="4" borderId="4" xfId="0" applyFont="1" applyFill="1" applyBorder="1" applyAlignment="1">
      <alignment horizontal="center" vertical="center" wrapText="1"/>
    </xf>
    <xf numFmtId="0" fontId="76" fillId="4" borderId="9" xfId="0" applyFont="1" applyFill="1" applyBorder="1" applyAlignment="1">
      <alignment horizontal="center" vertical="center" wrapText="1"/>
    </xf>
    <xf numFmtId="0" fontId="76" fillId="4" borderId="7" xfId="0" applyFont="1" applyFill="1" applyBorder="1" applyAlignment="1">
      <alignment horizontal="center" vertical="center" wrapText="1"/>
    </xf>
    <xf numFmtId="0" fontId="76" fillId="4" borderId="8" xfId="0" applyFont="1" applyFill="1" applyBorder="1" applyAlignment="1">
      <alignment horizontal="center" vertical="center" wrapText="1"/>
    </xf>
    <xf numFmtId="0" fontId="76" fillId="4" borderId="13" xfId="0" applyFont="1" applyFill="1" applyBorder="1" applyAlignment="1">
      <alignment horizontal="center" vertical="center" wrapText="1"/>
    </xf>
    <xf numFmtId="0" fontId="76" fillId="4" borderId="14" xfId="0" applyFont="1" applyFill="1" applyBorder="1" applyAlignment="1">
      <alignment horizontal="center" vertical="center" wrapText="1"/>
    </xf>
    <xf numFmtId="0" fontId="76" fillId="4" borderId="15" xfId="0" applyFont="1" applyFill="1" applyBorder="1" applyAlignment="1">
      <alignment horizontal="center" vertical="center" wrapText="1"/>
    </xf>
    <xf numFmtId="0" fontId="91" fillId="0" borderId="42" xfId="0" applyFont="1" applyBorder="1" applyAlignment="1">
      <alignment horizontal="center" vertical="center" wrapText="1"/>
    </xf>
    <xf numFmtId="0" fontId="91" fillId="0" borderId="17" xfId="0" applyFont="1" applyBorder="1" applyAlignment="1">
      <alignment horizontal="center" vertical="center" wrapText="1"/>
    </xf>
    <xf numFmtId="0" fontId="91" fillId="0" borderId="11" xfId="0" applyFont="1" applyBorder="1" applyAlignment="1">
      <alignment horizontal="center" vertical="center" wrapText="1"/>
    </xf>
    <xf numFmtId="0" fontId="91" fillId="0" borderId="42" xfId="0" applyFont="1" applyBorder="1" applyAlignment="1">
      <alignment horizontal="center" vertical="center"/>
    </xf>
    <xf numFmtId="0" fontId="91" fillId="0" borderId="17" xfId="0" applyFont="1" applyBorder="1" applyAlignment="1">
      <alignment horizontal="center" vertical="center"/>
    </xf>
    <xf numFmtId="0" fontId="23" fillId="0" borderId="1" xfId="0" applyFont="1" applyBorder="1" applyAlignment="1">
      <alignment horizontal="left" wrapText="1"/>
    </xf>
    <xf numFmtId="0" fontId="35" fillId="0" borderId="31"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33" xfId="0" applyFont="1" applyBorder="1" applyAlignment="1">
      <alignment horizontal="center" vertical="center" wrapText="1"/>
    </xf>
    <xf numFmtId="0" fontId="154" fillId="0" borderId="37" xfId="0" applyFont="1" applyBorder="1"/>
    <xf numFmtId="0" fontId="154" fillId="0" borderId="1" xfId="0" applyFont="1" applyBorder="1"/>
    <xf numFmtId="0" fontId="154" fillId="0" borderId="38" xfId="0" applyFont="1" applyBorder="1" applyAlignment="1">
      <alignment wrapText="1"/>
    </xf>
    <xf numFmtId="0" fontId="59" fillId="0" borderId="0" xfId="0" applyFont="1" applyBorder="1"/>
    <xf numFmtId="0" fontId="139" fillId="0" borderId="0" xfId="0" applyFont="1" applyBorder="1"/>
    <xf numFmtId="0" fontId="0" fillId="0" borderId="0" xfId="0" applyBorder="1"/>
    <xf numFmtId="0" fontId="138" fillId="0" borderId="0" xfId="0" applyFont="1" applyBorder="1" applyAlignment="1">
      <alignment horizontal="center"/>
    </xf>
    <xf numFmtId="0" fontId="153" fillId="0" borderId="0" xfId="0" applyFont="1" applyBorder="1" applyAlignment="1">
      <alignment horizontal="center"/>
    </xf>
    <xf numFmtId="0" fontId="141" fillId="0" borderId="0" xfId="0" applyFont="1" applyBorder="1" applyAlignment="1">
      <alignment horizontal="center"/>
    </xf>
    <xf numFmtId="0" fontId="59" fillId="0" borderId="0" xfId="0" applyFont="1" applyBorder="1" applyAlignment="1">
      <alignment horizontal="center"/>
    </xf>
    <xf numFmtId="0" fontId="153" fillId="0" borderId="0" xfId="0" applyFont="1" applyBorder="1"/>
    <xf numFmtId="0" fontId="117" fillId="0" borderId="0" xfId="0" applyFont="1" applyBorder="1"/>
    <xf numFmtId="0" fontId="155" fillId="0" borderId="13" xfId="0" applyFont="1" applyBorder="1" applyAlignment="1">
      <alignment horizontal="center"/>
    </xf>
    <xf numFmtId="0" fontId="155" fillId="0" borderId="14" xfId="0" applyFont="1" applyBorder="1" applyAlignment="1">
      <alignment horizontal="center"/>
    </xf>
    <xf numFmtId="0" fontId="155" fillId="0" borderId="15" xfId="0" applyFont="1" applyBorder="1" applyAlignment="1">
      <alignment horizontal="center"/>
    </xf>
    <xf numFmtId="0" fontId="117" fillId="0" borderId="1" xfId="0" applyFont="1" applyBorder="1" applyAlignment="1">
      <alignment wrapText="1"/>
    </xf>
    <xf numFmtId="0" fontId="150" fillId="0" borderId="1" xfId="0" applyFont="1" applyBorder="1"/>
    <xf numFmtId="0" fontId="150" fillId="0" borderId="38" xfId="0" applyFont="1" applyBorder="1"/>
  </cellXfs>
  <cellStyles count="15">
    <cellStyle name="Comma" xfId="1" builtinId="3"/>
    <cellStyle name="Comma 2" xfId="2"/>
    <cellStyle name="Comma 2 2" xfId="4"/>
    <cellStyle name="Comma 2 2 2" xfId="7"/>
    <cellStyle name="Comma 2 2 2 2" xfId="13"/>
    <cellStyle name="Comma 2 2 3" xfId="10"/>
    <cellStyle name="Comma 2 3" xfId="5"/>
    <cellStyle name="Comma 2 3 2" xfId="8"/>
    <cellStyle name="Comma 2 3 2 2" xfId="14"/>
    <cellStyle name="Comma 2 3 3" xfId="11"/>
    <cellStyle name="Comma 2 4" xfId="6"/>
    <cellStyle name="Comma 2 4 2" xfId="12"/>
    <cellStyle name="Comma 2 5" xfId="9"/>
    <cellStyle name="Good" xfId="3"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cid:image683253.jpg@08B361E1.45E2B58C" TargetMode="External"/><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cid:image683253.jpg@08B361E1.45E2B58C" TargetMode="External"/><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cid:image683253.jpg@08B361E1.45E2B58C" TargetMode="External"/><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cid:image683253.jpg@08B361E1.45E2B58C" TargetMode="External"/><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cid:image683253.jpg@08B361E1.45E2B58C" TargetMode="External"/><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cid:image683253.jpg@08B361E1.45E2B58C" TargetMode="External"/><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cid:image683253.jpg@08B361E1.45E2B58C" TargetMode="External"/><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2" Type="http://schemas.openxmlformats.org/officeDocument/2006/relationships/image" Target="cid:image683253.jpg@08B361E1.45E2B58C" TargetMode="External"/><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933450</xdr:colOff>
      <xdr:row>1</xdr:row>
      <xdr:rowOff>38099</xdr:rowOff>
    </xdr:from>
    <xdr:to>
      <xdr:col>10</xdr:col>
      <xdr:colOff>315912</xdr:colOff>
      <xdr:row>9</xdr:row>
      <xdr:rowOff>504824</xdr:rowOff>
    </xdr:to>
    <xdr:pic>
      <xdr:nvPicPr>
        <xdr:cNvPr id="2" name="Picture 1" descr="C:\Documents and Settings\Bolaji Oduwole\My Documents\Zeta Eta Solutions\DFID FOSTER\DPR\DPR-TT\Logo &amp; PPT Template\NL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2625" y="238124"/>
          <a:ext cx="2478087" cy="19907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933450</xdr:colOff>
      <xdr:row>1</xdr:row>
      <xdr:rowOff>38099</xdr:rowOff>
    </xdr:from>
    <xdr:to>
      <xdr:col>10</xdr:col>
      <xdr:colOff>312737</xdr:colOff>
      <xdr:row>9</xdr:row>
      <xdr:rowOff>507999</xdr:rowOff>
    </xdr:to>
    <xdr:pic>
      <xdr:nvPicPr>
        <xdr:cNvPr id="2" name="Picture 1" descr="C:\Documents and Settings\Bolaji Oduwole\My Documents\Zeta Eta Solutions\DFID FOSTER\DPR\DPR-TT\Logo &amp; PPT Template\NLG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2625" y="238124"/>
          <a:ext cx="2478087" cy="19907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933450</xdr:colOff>
      <xdr:row>1</xdr:row>
      <xdr:rowOff>38099</xdr:rowOff>
    </xdr:from>
    <xdr:to>
      <xdr:col>10</xdr:col>
      <xdr:colOff>315912</xdr:colOff>
      <xdr:row>9</xdr:row>
      <xdr:rowOff>504824</xdr:rowOff>
    </xdr:to>
    <xdr:pic>
      <xdr:nvPicPr>
        <xdr:cNvPr id="2" name="Picture 1" descr="C:\Documents and Settings\Bolaji Oduwole\My Documents\Zeta Eta Solutions\DFID FOSTER\DPR\DPR-TT\Logo &amp; PPT Template\NLG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2625" y="238124"/>
          <a:ext cx="2474912" cy="1993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933450</xdr:colOff>
      <xdr:row>1</xdr:row>
      <xdr:rowOff>38099</xdr:rowOff>
    </xdr:from>
    <xdr:to>
      <xdr:col>9</xdr:col>
      <xdr:colOff>1150937</xdr:colOff>
      <xdr:row>9</xdr:row>
      <xdr:rowOff>507999</xdr:rowOff>
    </xdr:to>
    <xdr:pic>
      <xdr:nvPicPr>
        <xdr:cNvPr id="2" name="Picture 1" descr="C:\Documents and Settings\Bolaji Oduwole\My Documents\Zeta Eta Solutions\DFID FOSTER\DPR\DPR-TT\Logo &amp; PPT Template\NLG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8550" y="228599"/>
          <a:ext cx="2624137" cy="19431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933450</xdr:colOff>
      <xdr:row>1</xdr:row>
      <xdr:rowOff>38099</xdr:rowOff>
    </xdr:from>
    <xdr:to>
      <xdr:col>9</xdr:col>
      <xdr:colOff>1154111</xdr:colOff>
      <xdr:row>10</xdr:row>
      <xdr:rowOff>171449</xdr:rowOff>
    </xdr:to>
    <xdr:pic>
      <xdr:nvPicPr>
        <xdr:cNvPr id="2" name="Picture 1" descr="C:\Documents and Settings\Bolaji Oduwole\My Documents\Zeta Eta Solutions\DFID FOSTER\DPR\DPR-TT\Logo &amp; PPT Template\NLGO.jp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15525" y="238124"/>
          <a:ext cx="2516187" cy="19907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933450</xdr:colOff>
      <xdr:row>1</xdr:row>
      <xdr:rowOff>38099</xdr:rowOff>
    </xdr:from>
    <xdr:to>
      <xdr:col>9</xdr:col>
      <xdr:colOff>1154111</xdr:colOff>
      <xdr:row>10</xdr:row>
      <xdr:rowOff>171449</xdr:rowOff>
    </xdr:to>
    <xdr:pic>
      <xdr:nvPicPr>
        <xdr:cNvPr id="2" name="Picture 1" descr="C:\Documents and Settings\Bolaji Oduwole\My Documents\Zeta Eta Solutions\DFID FOSTER\DPR\DPR-TT\Logo &amp; PPT Template\NLGO.jp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82300" y="247649"/>
          <a:ext cx="2516186" cy="19335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933450</xdr:colOff>
      <xdr:row>1</xdr:row>
      <xdr:rowOff>38099</xdr:rowOff>
    </xdr:from>
    <xdr:to>
      <xdr:col>9</xdr:col>
      <xdr:colOff>1154111</xdr:colOff>
      <xdr:row>10</xdr:row>
      <xdr:rowOff>171449</xdr:rowOff>
    </xdr:to>
    <xdr:pic>
      <xdr:nvPicPr>
        <xdr:cNvPr id="2" name="Picture 1" descr="C:\Documents and Settings\Bolaji Oduwole\My Documents\Zeta Eta Solutions\DFID FOSTER\DPR\DPR-TT\Logo &amp; PPT Template\NLGO.jp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82300" y="247649"/>
          <a:ext cx="2516186" cy="19335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933450</xdr:colOff>
      <xdr:row>1</xdr:row>
      <xdr:rowOff>38099</xdr:rowOff>
    </xdr:from>
    <xdr:to>
      <xdr:col>9</xdr:col>
      <xdr:colOff>1154111</xdr:colOff>
      <xdr:row>10</xdr:row>
      <xdr:rowOff>171449</xdr:rowOff>
    </xdr:to>
    <xdr:pic>
      <xdr:nvPicPr>
        <xdr:cNvPr id="2" name="Picture 1" descr="C:\Documents and Settings\Bolaji Oduwole\My Documents\Zeta Eta Solutions\DFID FOSTER\DPR\DPR-TT\Logo &amp; PPT Template\NLGO.jp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82300" y="247649"/>
          <a:ext cx="2516186" cy="19335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933450</xdr:colOff>
      <xdr:row>1</xdr:row>
      <xdr:rowOff>38099</xdr:rowOff>
    </xdr:from>
    <xdr:to>
      <xdr:col>9</xdr:col>
      <xdr:colOff>1150936</xdr:colOff>
      <xdr:row>10</xdr:row>
      <xdr:rowOff>171449</xdr:rowOff>
    </xdr:to>
    <xdr:pic>
      <xdr:nvPicPr>
        <xdr:cNvPr id="2" name="Picture 1" descr="C:\Documents and Settings\Bolaji Oduwole\My Documents\Zeta Eta Solutions\DFID FOSTER\DPR\DPR-TT\Logo &amp; PPT Template\NLGO.jp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58550" y="241299"/>
          <a:ext cx="2627311" cy="19050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933450</xdr:colOff>
      <xdr:row>1</xdr:row>
      <xdr:rowOff>38099</xdr:rowOff>
    </xdr:from>
    <xdr:to>
      <xdr:col>9</xdr:col>
      <xdr:colOff>1150936</xdr:colOff>
      <xdr:row>10</xdr:row>
      <xdr:rowOff>171449</xdr:rowOff>
    </xdr:to>
    <xdr:pic>
      <xdr:nvPicPr>
        <xdr:cNvPr id="2" name="Picture 1" descr="C:\Documents and Settings\Bolaji Oduwole\My Documents\Zeta Eta Solutions\DFID FOSTER\DPR\DPR-TT\Logo &amp; PPT Template\NLGO.jpg">
          <a:extLst>
            <a:ext uri="{FF2B5EF4-FFF2-40B4-BE49-F238E27FC236}">
              <a16:creationId xmlns:a16="http://schemas.microsoft.com/office/drawing/2014/main" id="{A91A47AA-FEE3-43ED-94F7-5CB32201D71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82450" y="241299"/>
          <a:ext cx="2624136" cy="19050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933450</xdr:colOff>
      <xdr:row>1</xdr:row>
      <xdr:rowOff>38099</xdr:rowOff>
    </xdr:from>
    <xdr:to>
      <xdr:col>9</xdr:col>
      <xdr:colOff>1150936</xdr:colOff>
      <xdr:row>10</xdr:row>
      <xdr:rowOff>171449</xdr:rowOff>
    </xdr:to>
    <xdr:pic>
      <xdr:nvPicPr>
        <xdr:cNvPr id="2" name="Picture 1" descr="C:\Documents and Settings\Bolaji Oduwole\My Documents\Zeta Eta Solutions\DFID FOSTER\DPR\DPR-TT\Logo &amp; PPT Template\NLGO.jp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77625" y="247649"/>
          <a:ext cx="2513011" cy="19335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920750</xdr:colOff>
      <xdr:row>1</xdr:row>
      <xdr:rowOff>142874</xdr:rowOff>
    </xdr:from>
    <xdr:to>
      <xdr:col>4</xdr:col>
      <xdr:colOff>1724932</xdr:colOff>
      <xdr:row>8</xdr:row>
      <xdr:rowOff>179387</xdr:rowOff>
    </xdr:to>
    <xdr:pic>
      <xdr:nvPicPr>
        <xdr:cNvPr id="2" name="Picture 1" descr="A picture containing text&#10;&#10;Description automatically generated">
          <a:extLst>
            <a:ext uri="{FF2B5EF4-FFF2-40B4-BE49-F238E27FC236}">
              <a16:creationId xmlns:a16="http://schemas.microsoft.com/office/drawing/2014/main" id="{ABA9E151-2BEE-4DE8-A0E4-1B4DA657EF01}"/>
            </a:ext>
          </a:extLst>
        </xdr:cNvPr>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r="72400"/>
        <a:stretch>
          <a:fillRect/>
        </a:stretch>
      </xdr:blipFill>
      <xdr:spPr bwMode="auto">
        <a:xfrm>
          <a:off x="2844800" y="352424"/>
          <a:ext cx="1978932" cy="158591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496455</xdr:colOff>
      <xdr:row>2</xdr:row>
      <xdr:rowOff>111126</xdr:rowOff>
    </xdr:from>
    <xdr:to>
      <xdr:col>3</xdr:col>
      <xdr:colOff>90715</xdr:colOff>
      <xdr:row>10</xdr:row>
      <xdr:rowOff>117929</xdr:rowOff>
    </xdr:to>
    <xdr:pic>
      <xdr:nvPicPr>
        <xdr:cNvPr id="2" name="Picture 1" descr="A picture containing text&#10;&#10;Description automatically generated">
          <a:extLst>
            <a:ext uri="{FF2B5EF4-FFF2-40B4-BE49-F238E27FC236}">
              <a16:creationId xmlns:a16="http://schemas.microsoft.com/office/drawing/2014/main" id="{C4D5DAC9-E87F-428E-8CA2-32EDF100666E}"/>
            </a:ext>
          </a:extLst>
        </xdr:cNvPr>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r="72400"/>
        <a:stretch>
          <a:fillRect/>
        </a:stretch>
      </xdr:blipFill>
      <xdr:spPr bwMode="auto">
        <a:xfrm>
          <a:off x="1140526" y="519340"/>
          <a:ext cx="2433618" cy="196623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10432</xdr:colOff>
      <xdr:row>0</xdr:row>
      <xdr:rowOff>50347</xdr:rowOff>
    </xdr:from>
    <xdr:to>
      <xdr:col>3</xdr:col>
      <xdr:colOff>849842</xdr:colOff>
      <xdr:row>8</xdr:row>
      <xdr:rowOff>140758</xdr:rowOff>
    </xdr:to>
    <xdr:pic>
      <xdr:nvPicPr>
        <xdr:cNvPr id="2" name="Picture 1" descr="A picture containing text&#10;&#10;Description automatically generated">
          <a:extLst>
            <a:ext uri="{FF2B5EF4-FFF2-40B4-BE49-F238E27FC236}">
              <a16:creationId xmlns:a16="http://schemas.microsoft.com/office/drawing/2014/main" id="{3EA25EDF-4D20-4E61-937E-25C019C573A6}"/>
            </a:ext>
          </a:extLst>
        </xdr:cNvPr>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r="72400"/>
        <a:stretch>
          <a:fillRect/>
        </a:stretch>
      </xdr:blipFill>
      <xdr:spPr bwMode="auto">
        <a:xfrm>
          <a:off x="962932" y="50347"/>
          <a:ext cx="2010985" cy="1695903"/>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10432</xdr:colOff>
      <xdr:row>0</xdr:row>
      <xdr:rowOff>50347</xdr:rowOff>
    </xdr:from>
    <xdr:to>
      <xdr:col>3</xdr:col>
      <xdr:colOff>846667</xdr:colOff>
      <xdr:row>8</xdr:row>
      <xdr:rowOff>169333</xdr:rowOff>
    </xdr:to>
    <xdr:pic>
      <xdr:nvPicPr>
        <xdr:cNvPr id="3" name="Picture 2" descr="A picture containing text&#10;&#10;Description automatically generated">
          <a:extLst>
            <a:ext uri="{FF2B5EF4-FFF2-40B4-BE49-F238E27FC236}">
              <a16:creationId xmlns:a16="http://schemas.microsoft.com/office/drawing/2014/main" id="{0B010F36-4E4C-46D1-842A-3CFAA8BC26BE}"/>
            </a:ext>
          </a:extLst>
        </xdr:cNvPr>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r="72400"/>
        <a:stretch>
          <a:fillRect/>
        </a:stretch>
      </xdr:blipFill>
      <xdr:spPr bwMode="auto">
        <a:xfrm>
          <a:off x="959757" y="47172"/>
          <a:ext cx="2014160" cy="1693786"/>
        </a:xfrm>
        <a:prstGeom prst="rect">
          <a:avLst/>
        </a:prstGeom>
        <a:noFill/>
        <a:ln>
          <a:noFill/>
        </a:ln>
        <a:extLst>
          <a:ext uri="{53640926-AAD7-44D8-BBD7-CCE9431645EC}">
            <a14:shadowObscured xmlns:a14="http://schemas.microsoft.com/office/drawing/2010/main"/>
          </a:ext>
        </a:extLst>
      </xdr:spPr>
    </xdr:pic>
    <xdr:clientData/>
  </xdr:twoCellAnchor>
  <xdr:oneCellAnchor>
    <xdr:from>
      <xdr:col>2</xdr:col>
      <xdr:colOff>10432</xdr:colOff>
      <xdr:row>0</xdr:row>
      <xdr:rowOff>50347</xdr:rowOff>
    </xdr:from>
    <xdr:ext cx="2020510" cy="1744586"/>
    <xdr:pic>
      <xdr:nvPicPr>
        <xdr:cNvPr id="4" name="Picture 3" descr="A picture containing text&#10;&#10;Description automatically generated">
          <a:extLst>
            <a:ext uri="{FF2B5EF4-FFF2-40B4-BE49-F238E27FC236}">
              <a16:creationId xmlns:a16="http://schemas.microsoft.com/office/drawing/2014/main" id="{079163A2-FFAF-42E5-83CA-85A566103953}"/>
            </a:ext>
          </a:extLst>
        </xdr:cNvPr>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r="72400"/>
        <a:stretch>
          <a:fillRect/>
        </a:stretch>
      </xdr:blipFill>
      <xdr:spPr bwMode="auto">
        <a:xfrm>
          <a:off x="959757" y="47172"/>
          <a:ext cx="2020510" cy="1744586"/>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2</xdr:col>
      <xdr:colOff>10432</xdr:colOff>
      <xdr:row>0</xdr:row>
      <xdr:rowOff>50347</xdr:rowOff>
    </xdr:from>
    <xdr:to>
      <xdr:col>3</xdr:col>
      <xdr:colOff>846667</xdr:colOff>
      <xdr:row>8</xdr:row>
      <xdr:rowOff>112183</xdr:rowOff>
    </xdr:to>
    <xdr:pic>
      <xdr:nvPicPr>
        <xdr:cNvPr id="5" name="Picture 4" descr="A picture containing text&#10;&#10;Description automatically generated">
          <a:extLst>
            <a:ext uri="{FF2B5EF4-FFF2-40B4-BE49-F238E27FC236}">
              <a16:creationId xmlns:a16="http://schemas.microsoft.com/office/drawing/2014/main" id="{60AAE279-634C-4004-A4F5-EA5DF3363590}"/>
            </a:ext>
          </a:extLst>
        </xdr:cNvPr>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r="72400"/>
        <a:stretch>
          <a:fillRect/>
        </a:stretch>
      </xdr:blipFill>
      <xdr:spPr bwMode="auto">
        <a:xfrm>
          <a:off x="962932" y="50347"/>
          <a:ext cx="2014160" cy="166521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10432</xdr:colOff>
      <xdr:row>0</xdr:row>
      <xdr:rowOff>50347</xdr:rowOff>
    </xdr:from>
    <xdr:to>
      <xdr:col>3</xdr:col>
      <xdr:colOff>846667</xdr:colOff>
      <xdr:row>8</xdr:row>
      <xdr:rowOff>112183</xdr:rowOff>
    </xdr:to>
    <xdr:pic>
      <xdr:nvPicPr>
        <xdr:cNvPr id="6" name="Picture 5" descr="A picture containing text&#10;&#10;Description automatically generated">
          <a:extLst>
            <a:ext uri="{FF2B5EF4-FFF2-40B4-BE49-F238E27FC236}">
              <a16:creationId xmlns:a16="http://schemas.microsoft.com/office/drawing/2014/main" id="{0A209727-D983-4C54-A313-09E3EFD423A4}"/>
            </a:ext>
          </a:extLst>
        </xdr:cNvPr>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r="72400"/>
        <a:stretch>
          <a:fillRect/>
        </a:stretch>
      </xdr:blipFill>
      <xdr:spPr bwMode="auto">
        <a:xfrm>
          <a:off x="962932" y="50347"/>
          <a:ext cx="2014160" cy="166521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10432</xdr:colOff>
      <xdr:row>0</xdr:row>
      <xdr:rowOff>50347</xdr:rowOff>
    </xdr:from>
    <xdr:to>
      <xdr:col>3</xdr:col>
      <xdr:colOff>849842</xdr:colOff>
      <xdr:row>8</xdr:row>
      <xdr:rowOff>143933</xdr:rowOff>
    </xdr:to>
    <xdr:pic>
      <xdr:nvPicPr>
        <xdr:cNvPr id="7" name="Picture 6" descr="A picture containing text&#10;&#10;Description automatically generated">
          <a:extLst>
            <a:ext uri="{FF2B5EF4-FFF2-40B4-BE49-F238E27FC236}">
              <a16:creationId xmlns:a16="http://schemas.microsoft.com/office/drawing/2014/main" id="{698F8A06-BB19-4889-A943-8E1881D9C488}"/>
            </a:ext>
          </a:extLst>
        </xdr:cNvPr>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r="72400"/>
        <a:stretch>
          <a:fillRect/>
        </a:stretch>
      </xdr:blipFill>
      <xdr:spPr bwMode="auto">
        <a:xfrm>
          <a:off x="962932" y="50347"/>
          <a:ext cx="2010985" cy="1693786"/>
        </a:xfrm>
        <a:prstGeom prst="rect">
          <a:avLst/>
        </a:prstGeom>
        <a:noFill/>
        <a:ln>
          <a:noFill/>
        </a:ln>
        <a:extLst>
          <a:ext uri="{53640926-AAD7-44D8-BBD7-CCE9431645EC}">
            <a14:shadowObscured xmlns:a14="http://schemas.microsoft.com/office/drawing/2010/main"/>
          </a:ext>
        </a:extLst>
      </xdr:spPr>
    </xdr:pic>
    <xdr:clientData/>
  </xdr:twoCellAnchor>
  <xdr:oneCellAnchor>
    <xdr:from>
      <xdr:col>2</xdr:col>
      <xdr:colOff>10432</xdr:colOff>
      <xdr:row>0</xdr:row>
      <xdr:rowOff>50347</xdr:rowOff>
    </xdr:from>
    <xdr:ext cx="2020510" cy="1744586"/>
    <xdr:pic>
      <xdr:nvPicPr>
        <xdr:cNvPr id="8" name="Picture 7" descr="A picture containing text&#10;&#10;Description automatically generated">
          <a:extLst>
            <a:ext uri="{FF2B5EF4-FFF2-40B4-BE49-F238E27FC236}">
              <a16:creationId xmlns:a16="http://schemas.microsoft.com/office/drawing/2014/main" id="{940C34E7-170E-452C-BB55-53F17AAFD997}"/>
            </a:ext>
          </a:extLst>
        </xdr:cNvPr>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r="72400"/>
        <a:stretch>
          <a:fillRect/>
        </a:stretch>
      </xdr:blipFill>
      <xdr:spPr bwMode="auto">
        <a:xfrm>
          <a:off x="962932" y="50347"/>
          <a:ext cx="2020510" cy="1744586"/>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2</xdr:col>
      <xdr:colOff>10432</xdr:colOff>
      <xdr:row>0</xdr:row>
      <xdr:rowOff>50347</xdr:rowOff>
    </xdr:from>
    <xdr:to>
      <xdr:col>3</xdr:col>
      <xdr:colOff>846667</xdr:colOff>
      <xdr:row>8</xdr:row>
      <xdr:rowOff>112183</xdr:rowOff>
    </xdr:to>
    <xdr:pic>
      <xdr:nvPicPr>
        <xdr:cNvPr id="9" name="Picture 8" descr="A picture containing text&#10;&#10;Description automatically generated">
          <a:extLst>
            <a:ext uri="{FF2B5EF4-FFF2-40B4-BE49-F238E27FC236}">
              <a16:creationId xmlns:a16="http://schemas.microsoft.com/office/drawing/2014/main" id="{E7C64BD2-868A-4356-8599-2BB08AE193B4}"/>
            </a:ext>
          </a:extLst>
        </xdr:cNvPr>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r="72400"/>
        <a:stretch>
          <a:fillRect/>
        </a:stretch>
      </xdr:blipFill>
      <xdr:spPr bwMode="auto">
        <a:xfrm>
          <a:off x="962932" y="50347"/>
          <a:ext cx="2014160" cy="166521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10432</xdr:colOff>
      <xdr:row>0</xdr:row>
      <xdr:rowOff>50347</xdr:rowOff>
    </xdr:from>
    <xdr:to>
      <xdr:col>3</xdr:col>
      <xdr:colOff>846667</xdr:colOff>
      <xdr:row>8</xdr:row>
      <xdr:rowOff>112183</xdr:rowOff>
    </xdr:to>
    <xdr:pic>
      <xdr:nvPicPr>
        <xdr:cNvPr id="10" name="Picture 9" descr="A picture containing text&#10;&#10;Description automatically generated">
          <a:extLst>
            <a:ext uri="{FF2B5EF4-FFF2-40B4-BE49-F238E27FC236}">
              <a16:creationId xmlns:a16="http://schemas.microsoft.com/office/drawing/2014/main" id="{2F87364E-C01E-40B8-B259-02DEEE7C44A5}"/>
            </a:ext>
          </a:extLst>
        </xdr:cNvPr>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r="72400"/>
        <a:stretch>
          <a:fillRect/>
        </a:stretch>
      </xdr:blipFill>
      <xdr:spPr bwMode="auto">
        <a:xfrm>
          <a:off x="962932" y="50347"/>
          <a:ext cx="2014160" cy="166521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10432</xdr:colOff>
      <xdr:row>0</xdr:row>
      <xdr:rowOff>50347</xdr:rowOff>
    </xdr:from>
    <xdr:to>
      <xdr:col>3</xdr:col>
      <xdr:colOff>849842</xdr:colOff>
      <xdr:row>8</xdr:row>
      <xdr:rowOff>143933</xdr:rowOff>
    </xdr:to>
    <xdr:pic>
      <xdr:nvPicPr>
        <xdr:cNvPr id="11" name="Picture 10" descr="A picture containing text&#10;&#10;Description automatically generated">
          <a:extLst>
            <a:ext uri="{FF2B5EF4-FFF2-40B4-BE49-F238E27FC236}">
              <a16:creationId xmlns:a16="http://schemas.microsoft.com/office/drawing/2014/main" id="{272BE420-CB96-4DE9-A6B3-55215C2A5173}"/>
            </a:ext>
          </a:extLst>
        </xdr:cNvPr>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r="72400"/>
        <a:stretch>
          <a:fillRect/>
        </a:stretch>
      </xdr:blipFill>
      <xdr:spPr bwMode="auto">
        <a:xfrm>
          <a:off x="962932" y="50347"/>
          <a:ext cx="2010985" cy="1693786"/>
        </a:xfrm>
        <a:prstGeom prst="rect">
          <a:avLst/>
        </a:prstGeom>
        <a:noFill/>
        <a:ln>
          <a:noFill/>
        </a:ln>
        <a:extLst>
          <a:ext uri="{53640926-AAD7-44D8-BBD7-CCE9431645EC}">
            <a14:shadowObscured xmlns:a14="http://schemas.microsoft.com/office/drawing/2010/main"/>
          </a:ext>
        </a:extLst>
      </xdr:spPr>
    </xdr:pic>
    <xdr:clientData/>
  </xdr:twoCellAnchor>
  <xdr:oneCellAnchor>
    <xdr:from>
      <xdr:col>2</xdr:col>
      <xdr:colOff>10432</xdr:colOff>
      <xdr:row>0</xdr:row>
      <xdr:rowOff>50347</xdr:rowOff>
    </xdr:from>
    <xdr:ext cx="2020510" cy="1744586"/>
    <xdr:pic>
      <xdr:nvPicPr>
        <xdr:cNvPr id="12" name="Picture 11" descr="A picture containing text&#10;&#10;Description automatically generated">
          <a:extLst>
            <a:ext uri="{FF2B5EF4-FFF2-40B4-BE49-F238E27FC236}">
              <a16:creationId xmlns:a16="http://schemas.microsoft.com/office/drawing/2014/main" id="{DABFF435-45BD-4887-A84B-91785C9BEFA3}"/>
            </a:ext>
          </a:extLst>
        </xdr:cNvPr>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r="72400"/>
        <a:stretch>
          <a:fillRect/>
        </a:stretch>
      </xdr:blipFill>
      <xdr:spPr bwMode="auto">
        <a:xfrm>
          <a:off x="962932" y="50347"/>
          <a:ext cx="2020510" cy="1744586"/>
        </a:xfrm>
        <a:prstGeom prst="rect">
          <a:avLst/>
        </a:prstGeom>
        <a:noFill/>
        <a:ln>
          <a:noFill/>
        </a:ln>
        <a:extLst>
          <a:ext uri="{53640926-AAD7-44D8-BBD7-CCE9431645EC}">
            <a14:shadowObscured xmlns:a14="http://schemas.microsoft.com/office/drawing/2010/main"/>
          </a:ext>
        </a:extLst>
      </xdr:spPr>
    </xdr:pic>
    <xdr:clientData/>
  </xdr:oneCellAnchor>
  <xdr:oneCellAnchor>
    <xdr:from>
      <xdr:col>9</xdr:col>
      <xdr:colOff>620032</xdr:colOff>
      <xdr:row>0</xdr:row>
      <xdr:rowOff>69397</xdr:rowOff>
    </xdr:from>
    <xdr:ext cx="2020510" cy="1744586"/>
    <xdr:pic>
      <xdr:nvPicPr>
        <xdr:cNvPr id="13" name="Picture 12" descr="A picture containing text&#10;&#10;Description automatically generated">
          <a:extLst>
            <a:ext uri="{FF2B5EF4-FFF2-40B4-BE49-F238E27FC236}">
              <a16:creationId xmlns:a16="http://schemas.microsoft.com/office/drawing/2014/main" id="{DABFF435-45BD-4887-A84B-91785C9BEFA3}"/>
            </a:ext>
          </a:extLst>
        </xdr:cNvPr>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r="72400"/>
        <a:stretch>
          <a:fillRect/>
        </a:stretch>
      </xdr:blipFill>
      <xdr:spPr bwMode="auto">
        <a:xfrm>
          <a:off x="20603482" y="69397"/>
          <a:ext cx="2020510" cy="1744586"/>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3</xdr:col>
      <xdr:colOff>1036204</xdr:colOff>
      <xdr:row>2</xdr:row>
      <xdr:rowOff>15875</xdr:rowOff>
    </xdr:from>
    <xdr:to>
      <xdr:col>4</xdr:col>
      <xdr:colOff>2208068</xdr:colOff>
      <xdr:row>10</xdr:row>
      <xdr:rowOff>144317</xdr:rowOff>
    </xdr:to>
    <xdr:pic>
      <xdr:nvPicPr>
        <xdr:cNvPr id="3" name="Picture 2" descr="A picture containing text&#10;&#10;Description automatically generated">
          <a:extLst>
            <a:ext uri="{FF2B5EF4-FFF2-40B4-BE49-F238E27FC236}">
              <a16:creationId xmlns:a16="http://schemas.microsoft.com/office/drawing/2014/main" id="{00000000-0008-0000-0B00-000003000000}"/>
            </a:ext>
          </a:extLst>
        </xdr:cNvPr>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r="72400"/>
        <a:stretch>
          <a:fillRect/>
        </a:stretch>
      </xdr:blipFill>
      <xdr:spPr bwMode="auto">
        <a:xfrm>
          <a:off x="2941204" y="448830"/>
          <a:ext cx="2340841" cy="20911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73932</xdr:colOff>
      <xdr:row>0</xdr:row>
      <xdr:rowOff>0</xdr:rowOff>
    </xdr:from>
    <xdr:to>
      <xdr:col>2</xdr:col>
      <xdr:colOff>898524</xdr:colOff>
      <xdr:row>8</xdr:row>
      <xdr:rowOff>6350</xdr:rowOff>
    </xdr:to>
    <xdr:pic>
      <xdr:nvPicPr>
        <xdr:cNvPr id="2" name="Picture 1" descr="A picture containing text&#10;&#10;Description automatically generated">
          <a:extLst>
            <a:ext uri="{FF2B5EF4-FFF2-40B4-BE49-F238E27FC236}">
              <a16:creationId xmlns:a16="http://schemas.microsoft.com/office/drawing/2014/main" id="{00000000-0008-0000-0F00-000002000000}"/>
            </a:ext>
          </a:extLst>
        </xdr:cNvPr>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r="72400"/>
        <a:stretch>
          <a:fillRect/>
        </a:stretch>
      </xdr:blipFill>
      <xdr:spPr bwMode="auto">
        <a:xfrm>
          <a:off x="718003" y="0"/>
          <a:ext cx="1976664" cy="159974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10432</xdr:colOff>
      <xdr:row>0</xdr:row>
      <xdr:rowOff>50347</xdr:rowOff>
    </xdr:from>
    <xdr:to>
      <xdr:col>2</xdr:col>
      <xdr:colOff>1779361</xdr:colOff>
      <xdr:row>8</xdr:row>
      <xdr:rowOff>47172</xdr:rowOff>
    </xdr:to>
    <xdr:pic>
      <xdr:nvPicPr>
        <xdr:cNvPr id="2" name="Picture 1" descr="A picture containing text&#10;&#10;Description automatically generated">
          <a:extLst>
            <a:ext uri="{FF2B5EF4-FFF2-40B4-BE49-F238E27FC236}">
              <a16:creationId xmlns:a16="http://schemas.microsoft.com/office/drawing/2014/main" id="{6B588404-B506-4CAE-8BAA-A28C31875B2A}"/>
            </a:ext>
          </a:extLst>
        </xdr:cNvPr>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r="72400"/>
        <a:stretch>
          <a:fillRect/>
        </a:stretch>
      </xdr:blipFill>
      <xdr:spPr bwMode="auto">
        <a:xfrm>
          <a:off x="969282" y="50347"/>
          <a:ext cx="1768929" cy="15716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149225</xdr:colOff>
      <xdr:row>3</xdr:row>
      <xdr:rowOff>57151</xdr:rowOff>
    </xdr:from>
    <xdr:to>
      <xdr:col>4</xdr:col>
      <xdr:colOff>2638425</xdr:colOff>
      <xdr:row>14</xdr:row>
      <xdr:rowOff>152401</xdr:rowOff>
    </xdr:to>
    <xdr:pic>
      <xdr:nvPicPr>
        <xdr:cNvPr id="3" name="Picture 2" descr="A picture containing text&#10;&#10;Description automatically generated">
          <a:extLst>
            <a:ext uri="{FF2B5EF4-FFF2-40B4-BE49-F238E27FC236}">
              <a16:creationId xmlns:a16="http://schemas.microsoft.com/office/drawing/2014/main" id="{00000000-0008-0000-0D00-000003000000}"/>
            </a:ext>
          </a:extLst>
        </xdr:cNvPr>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r="72400"/>
        <a:stretch>
          <a:fillRect/>
        </a:stretch>
      </xdr:blipFill>
      <xdr:spPr bwMode="auto">
        <a:xfrm>
          <a:off x="2943225" y="692151"/>
          <a:ext cx="2489200" cy="230716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304800</xdr:colOff>
      <xdr:row>12</xdr:row>
      <xdr:rowOff>120650</xdr:rowOff>
    </xdr:to>
    <xdr:sp macro="" textlink="">
      <xdr:nvSpPr>
        <xdr:cNvPr id="4" name="Rectangle 3">
          <a:extLst>
            <a:ext uri="{FF2B5EF4-FFF2-40B4-BE49-F238E27FC236}">
              <a16:creationId xmlns:a16="http://schemas.microsoft.com/office/drawing/2014/main" id="{975A8F94-0C0D-490C-9EFD-ECD70623FDBB}"/>
            </a:ext>
          </a:extLst>
        </xdr:cNvPr>
        <xdr:cNvSpPr>
          <a:spLocks noChangeAspect="1" noChangeArrowheads="1"/>
        </xdr:cNvSpPr>
      </xdr:nvSpPr>
      <xdr:spPr bwMode="auto">
        <a:xfrm>
          <a:off x="0" y="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NG"/>
        </a:p>
      </xdr:txBody>
    </xdr:sp>
    <xdr:clientData/>
  </xdr:twoCellAnchor>
  <xdr:twoCellAnchor editAs="oneCell">
    <xdr:from>
      <xdr:col>1</xdr:col>
      <xdr:colOff>215900</xdr:colOff>
      <xdr:row>4</xdr:row>
      <xdr:rowOff>6351</xdr:rowOff>
    </xdr:from>
    <xdr:to>
      <xdr:col>3</xdr:col>
      <xdr:colOff>4763</xdr:colOff>
      <xdr:row>11</xdr:row>
      <xdr:rowOff>120650</xdr:rowOff>
    </xdr:to>
    <xdr:pic>
      <xdr:nvPicPr>
        <xdr:cNvPr id="6" name="Picture 5" descr="A picture containing text&#10;&#10;Description automatically generated">
          <a:extLst>
            <a:ext uri="{FF2B5EF4-FFF2-40B4-BE49-F238E27FC236}">
              <a16:creationId xmlns:a16="http://schemas.microsoft.com/office/drawing/2014/main" id="{886965B3-8DA6-4010-B901-A4A0E91DAA09}"/>
            </a:ext>
          </a:extLst>
        </xdr:cNvPr>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r="72400"/>
        <a:stretch>
          <a:fillRect/>
        </a:stretch>
      </xdr:blipFill>
      <xdr:spPr bwMode="auto">
        <a:xfrm>
          <a:off x="825500" y="742951"/>
          <a:ext cx="1612900" cy="14033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933450</xdr:colOff>
      <xdr:row>1</xdr:row>
      <xdr:rowOff>38099</xdr:rowOff>
    </xdr:from>
    <xdr:to>
      <xdr:col>9</xdr:col>
      <xdr:colOff>1150936</xdr:colOff>
      <xdr:row>10</xdr:row>
      <xdr:rowOff>171449</xdr:rowOff>
    </xdr:to>
    <xdr:pic>
      <xdr:nvPicPr>
        <xdr:cNvPr id="2" name="Picture 1" descr="C:\Documents and Settings\Bolaji Oduwole\My Documents\Zeta Eta Solutions\DFID FOSTER\DPR\DPR-TT\Logo &amp; PPT Template\NLGO.jpg">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82450" y="241299"/>
          <a:ext cx="2627311" cy="1905000"/>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933450</xdr:colOff>
      <xdr:row>1</xdr:row>
      <xdr:rowOff>38099</xdr:rowOff>
    </xdr:from>
    <xdr:to>
      <xdr:col>9</xdr:col>
      <xdr:colOff>1154111</xdr:colOff>
      <xdr:row>10</xdr:row>
      <xdr:rowOff>171449</xdr:rowOff>
    </xdr:to>
    <xdr:pic>
      <xdr:nvPicPr>
        <xdr:cNvPr id="2" name="Picture 1" descr="C:\Documents and Settings\Bolaji Oduwole\My Documents\Zeta Eta Solutions\DFID FOSTER\DPR\DPR-TT\Logo &amp; PPT Template\NLGO.jpg">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77625" y="247649"/>
          <a:ext cx="2516186" cy="193357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933450</xdr:colOff>
      <xdr:row>1</xdr:row>
      <xdr:rowOff>38099</xdr:rowOff>
    </xdr:from>
    <xdr:to>
      <xdr:col>9</xdr:col>
      <xdr:colOff>1154111</xdr:colOff>
      <xdr:row>10</xdr:row>
      <xdr:rowOff>171449</xdr:rowOff>
    </xdr:to>
    <xdr:pic>
      <xdr:nvPicPr>
        <xdr:cNvPr id="2" name="Picture 1" descr="C:\Documents and Settings\Bolaji Oduwole\My Documents\Zeta Eta Solutions\DFID FOSTER\DPR\DPR-TT\Logo &amp; PPT Template\NLGO.jpg">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68125" y="238124"/>
          <a:ext cx="2630486" cy="193357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933450</xdr:colOff>
      <xdr:row>1</xdr:row>
      <xdr:rowOff>38099</xdr:rowOff>
    </xdr:from>
    <xdr:to>
      <xdr:col>10</xdr:col>
      <xdr:colOff>315912</xdr:colOff>
      <xdr:row>9</xdr:row>
      <xdr:rowOff>504824</xdr:rowOff>
    </xdr:to>
    <xdr:pic>
      <xdr:nvPicPr>
        <xdr:cNvPr id="2" name="Picture 1" descr="C:\Documents and Settings\Bolaji Oduwole\My Documents\Zeta Eta Solutions\DFID FOSTER\DPR\DPR-TT\Logo &amp; PPT Template\NLGO.jpg">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8550" y="228599"/>
          <a:ext cx="2627312" cy="19399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202"/>
  <sheetViews>
    <sheetView showGridLines="0" topLeftCell="A3" zoomScale="70" zoomScaleNormal="70" workbookViewId="0">
      <selection activeCell="F30" sqref="F30"/>
    </sheetView>
  </sheetViews>
  <sheetFormatPr defaultColWidth="9.140625" defaultRowHeight="15" x14ac:dyDescent="0.25"/>
  <cols>
    <col min="4" max="4" width="6" customWidth="1"/>
    <col min="5" max="5" width="23.85546875" bestFit="1" customWidth="1"/>
    <col min="6" max="6" width="30.85546875" customWidth="1"/>
    <col min="7" max="7" width="23" bestFit="1" customWidth="1"/>
    <col min="8" max="8" width="18.42578125" customWidth="1"/>
    <col min="9" max="9" width="21.85546875" customWidth="1"/>
    <col min="10" max="10" width="24.85546875" customWidth="1"/>
    <col min="11" max="11" width="35.42578125" bestFit="1" customWidth="1"/>
    <col min="12" max="12" width="15.42578125" bestFit="1" customWidth="1"/>
    <col min="13" max="13" width="23" customWidth="1"/>
    <col min="14" max="14" width="22.85546875" bestFit="1" customWidth="1"/>
    <col min="15" max="15" width="24" bestFit="1" customWidth="1"/>
    <col min="16" max="16" width="20.42578125" bestFit="1" customWidth="1"/>
    <col min="17" max="17" width="20" customWidth="1"/>
    <col min="18" max="18" width="26.140625" customWidth="1"/>
  </cols>
  <sheetData>
    <row r="1" spans="3:19" ht="15.75" thickBot="1" x14ac:dyDescent="0.3"/>
    <row r="2" spans="3:19" x14ac:dyDescent="0.25">
      <c r="C2" s="3"/>
      <c r="D2" s="3"/>
      <c r="E2" s="4"/>
      <c r="F2" s="4"/>
      <c r="G2" s="4"/>
      <c r="H2" s="4"/>
      <c r="I2" s="4"/>
      <c r="J2" s="4"/>
      <c r="K2" s="4"/>
      <c r="L2" s="4"/>
      <c r="M2" s="4"/>
      <c r="N2" s="4"/>
      <c r="O2" s="4"/>
      <c r="P2" s="4"/>
      <c r="Q2" s="4"/>
      <c r="R2" s="5"/>
      <c r="S2" s="5"/>
    </row>
    <row r="3" spans="3:19" x14ac:dyDescent="0.25">
      <c r="C3" s="6"/>
      <c r="D3" s="6"/>
      <c r="R3" s="7"/>
      <c r="S3" s="7"/>
    </row>
    <row r="4" spans="3:19" x14ac:dyDescent="0.25">
      <c r="C4" s="6"/>
      <c r="D4" s="6"/>
      <c r="R4" s="7"/>
      <c r="S4" s="7"/>
    </row>
    <row r="5" spans="3:19" x14ac:dyDescent="0.25">
      <c r="C5" s="6"/>
      <c r="D5" s="6"/>
      <c r="R5" s="7"/>
      <c r="S5" s="7"/>
    </row>
    <row r="6" spans="3:19" x14ac:dyDescent="0.25">
      <c r="C6" s="6"/>
      <c r="D6" s="6"/>
      <c r="R6" s="7"/>
      <c r="S6" s="7"/>
    </row>
    <row r="7" spans="3:19" x14ac:dyDescent="0.25">
      <c r="C7" s="6"/>
      <c r="D7" s="6"/>
      <c r="R7" s="7"/>
      <c r="S7" s="7"/>
    </row>
    <row r="8" spans="3:19" x14ac:dyDescent="0.25">
      <c r="C8" s="6"/>
      <c r="D8" s="6"/>
      <c r="R8" s="7"/>
      <c r="S8" s="7"/>
    </row>
    <row r="9" spans="3:19" x14ac:dyDescent="0.25">
      <c r="C9" s="6"/>
      <c r="D9" s="6"/>
      <c r="R9" s="7"/>
      <c r="S9" s="7"/>
    </row>
    <row r="10" spans="3:19" ht="61.5" x14ac:dyDescent="0.25">
      <c r="C10" s="6"/>
      <c r="D10" s="27" t="s">
        <v>0</v>
      </c>
      <c r="R10" s="7"/>
      <c r="S10" s="7"/>
    </row>
    <row r="11" spans="3:19" x14ac:dyDescent="0.25">
      <c r="C11" s="6"/>
      <c r="D11" s="8" t="s">
        <v>1</v>
      </c>
      <c r="E11" t="s">
        <v>2</v>
      </c>
      <c r="R11" s="7"/>
      <c r="S11" s="7"/>
    </row>
    <row r="12" spans="3:19" x14ac:dyDescent="0.25">
      <c r="C12" s="6"/>
      <c r="D12" s="8" t="s">
        <v>3</v>
      </c>
      <c r="E12" t="s">
        <v>4</v>
      </c>
      <c r="R12" s="7"/>
      <c r="S12" s="7"/>
    </row>
    <row r="13" spans="3:19" x14ac:dyDescent="0.25">
      <c r="C13" s="6"/>
      <c r="D13" s="8" t="s">
        <v>5</v>
      </c>
      <c r="E13" s="80">
        <v>44315</v>
      </c>
      <c r="R13" s="7"/>
      <c r="S13" s="7"/>
    </row>
    <row r="14" spans="3:19" x14ac:dyDescent="0.25">
      <c r="C14" s="6"/>
      <c r="D14" s="6"/>
      <c r="R14" s="7"/>
      <c r="S14" s="7"/>
    </row>
    <row r="15" spans="3:19" ht="21" x14ac:dyDescent="0.35">
      <c r="C15" s="6"/>
      <c r="D15" s="1274" t="s">
        <v>6</v>
      </c>
      <c r="E15" s="1275"/>
      <c r="F15" s="1275"/>
      <c r="G15" s="1275"/>
      <c r="H15" s="1275"/>
      <c r="I15" s="1275"/>
      <c r="J15" s="1275"/>
      <c r="R15" s="7"/>
      <c r="S15" s="7"/>
    </row>
    <row r="16" spans="3:19" ht="15.75" thickBot="1" x14ac:dyDescent="0.3">
      <c r="C16" s="6"/>
      <c r="D16" s="6"/>
      <c r="R16" s="7"/>
      <c r="S16" s="7"/>
    </row>
    <row r="17" spans="3:19" ht="16.5" thickBot="1" x14ac:dyDescent="0.3">
      <c r="C17" s="20"/>
      <c r="D17" s="1276" t="s">
        <v>7</v>
      </c>
      <c r="E17" s="1277"/>
      <c r="F17" s="1277"/>
      <c r="G17" s="1277"/>
      <c r="H17" s="1277"/>
      <c r="I17" s="1277"/>
      <c r="J17" s="1277"/>
      <c r="K17" s="1277"/>
      <c r="L17" s="1277"/>
      <c r="M17" s="1277"/>
      <c r="N17" s="1277"/>
      <c r="O17" s="1277"/>
      <c r="P17" s="1277"/>
      <c r="Q17" s="1277"/>
      <c r="R17" s="1278"/>
      <c r="S17" s="7"/>
    </row>
    <row r="18" spans="3:19" x14ac:dyDescent="0.25">
      <c r="C18" s="20"/>
      <c r="D18" s="1279" t="s">
        <v>8</v>
      </c>
      <c r="E18" s="1279"/>
      <c r="F18" s="1279"/>
      <c r="G18" s="1279"/>
      <c r="H18" s="1279"/>
      <c r="I18" s="1279"/>
      <c r="J18" s="1279"/>
      <c r="K18" s="1279"/>
      <c r="L18" s="1279"/>
      <c r="M18" s="1279"/>
      <c r="N18" s="1279"/>
      <c r="O18" s="1279"/>
      <c r="P18" s="1279"/>
      <c r="Q18" s="78"/>
      <c r="R18" s="7"/>
      <c r="S18" s="7"/>
    </row>
    <row r="19" spans="3:19" ht="45" x14ac:dyDescent="0.25">
      <c r="C19" s="20"/>
      <c r="D19" s="19" t="s">
        <v>9</v>
      </c>
      <c r="E19" s="19" t="s">
        <v>10</v>
      </c>
      <c r="F19" s="2" t="s">
        <v>11</v>
      </c>
      <c r="G19" s="9" t="s">
        <v>12</v>
      </c>
      <c r="H19" s="2" t="s">
        <v>13</v>
      </c>
      <c r="I19" s="9" t="s">
        <v>14</v>
      </c>
      <c r="J19" s="2" t="s">
        <v>15</v>
      </c>
      <c r="K19" s="9" t="s">
        <v>16</v>
      </c>
      <c r="L19" s="9" t="s">
        <v>17</v>
      </c>
      <c r="M19" s="9" t="s">
        <v>18</v>
      </c>
      <c r="N19" s="30" t="s">
        <v>19</v>
      </c>
      <c r="O19" s="9" t="s">
        <v>20</v>
      </c>
      <c r="P19" s="9" t="s">
        <v>21</v>
      </c>
      <c r="Q19" s="11"/>
      <c r="R19" s="7"/>
      <c r="S19" s="7"/>
    </row>
    <row r="20" spans="3:19" ht="45" x14ac:dyDescent="0.25">
      <c r="C20" s="20"/>
      <c r="D20" s="56">
        <v>1</v>
      </c>
      <c r="E20" s="42">
        <v>43930</v>
      </c>
      <c r="F20" s="23" t="s">
        <v>22</v>
      </c>
      <c r="G20" s="22" t="s">
        <v>23</v>
      </c>
      <c r="H20" s="23">
        <v>49</v>
      </c>
      <c r="I20" s="22" t="s">
        <v>24</v>
      </c>
      <c r="J20" s="23" t="s">
        <v>25</v>
      </c>
      <c r="K20" s="28">
        <v>77</v>
      </c>
      <c r="L20" s="22"/>
      <c r="M20" s="29">
        <v>2023</v>
      </c>
      <c r="N20" s="23">
        <v>804</v>
      </c>
      <c r="O20" s="23">
        <v>2023</v>
      </c>
      <c r="P20" s="23" t="s">
        <v>26</v>
      </c>
      <c r="Q20" s="10"/>
      <c r="R20" s="7"/>
      <c r="S20" s="7"/>
    </row>
    <row r="21" spans="3:19" x14ac:dyDescent="0.25">
      <c r="C21" s="20"/>
      <c r="D21" s="56">
        <v>2</v>
      </c>
      <c r="E21" s="42">
        <v>43932</v>
      </c>
      <c r="F21" s="23" t="s">
        <v>27</v>
      </c>
      <c r="G21" s="22" t="s">
        <v>28</v>
      </c>
      <c r="H21" s="23">
        <v>35</v>
      </c>
      <c r="I21" s="22" t="s">
        <v>29</v>
      </c>
      <c r="J21" s="23" t="s">
        <v>30</v>
      </c>
      <c r="K21" s="41" t="s">
        <v>31</v>
      </c>
      <c r="L21" s="22"/>
      <c r="M21" s="29">
        <v>2021</v>
      </c>
      <c r="N21" s="23">
        <v>57.4</v>
      </c>
      <c r="O21" s="23">
        <v>2021</v>
      </c>
      <c r="P21" s="23" t="s">
        <v>32</v>
      </c>
      <c r="Q21" s="10"/>
      <c r="R21" s="7"/>
      <c r="S21" s="7"/>
    </row>
    <row r="22" spans="3:19" x14ac:dyDescent="0.25">
      <c r="C22" s="20"/>
      <c r="D22" s="56">
        <v>3</v>
      </c>
      <c r="E22" s="43" t="s">
        <v>33</v>
      </c>
      <c r="F22" s="23" t="s">
        <v>34</v>
      </c>
      <c r="G22" s="22" t="s">
        <v>28</v>
      </c>
      <c r="H22" s="23">
        <v>46</v>
      </c>
      <c r="I22" s="22" t="s">
        <v>35</v>
      </c>
      <c r="J22" s="23" t="s">
        <v>30</v>
      </c>
      <c r="K22" s="41" t="s">
        <v>36</v>
      </c>
      <c r="L22" s="22">
        <v>19000</v>
      </c>
      <c r="M22" s="29">
        <v>2021</v>
      </c>
      <c r="N22" s="23">
        <v>218.06</v>
      </c>
      <c r="O22" s="23">
        <v>2021</v>
      </c>
      <c r="P22" s="23" t="s">
        <v>32</v>
      </c>
      <c r="Q22" s="10"/>
      <c r="R22" s="7"/>
      <c r="S22" s="7"/>
    </row>
    <row r="23" spans="3:19" x14ac:dyDescent="0.25">
      <c r="C23" s="20"/>
      <c r="D23" s="21"/>
      <c r="E23" s="22"/>
      <c r="F23" s="23"/>
      <c r="G23" s="22"/>
      <c r="H23" s="23"/>
      <c r="I23" s="22"/>
      <c r="J23" s="23"/>
      <c r="K23" s="28"/>
      <c r="L23" s="22"/>
      <c r="M23" s="29"/>
      <c r="N23" s="23"/>
      <c r="O23" s="23"/>
      <c r="P23" s="23"/>
      <c r="Q23" s="10"/>
      <c r="R23" s="7"/>
      <c r="S23" s="7"/>
    </row>
    <row r="24" spans="3:19" x14ac:dyDescent="0.25">
      <c r="C24" s="20"/>
      <c r="H24" s="10"/>
      <c r="J24" s="10"/>
      <c r="K24" s="10"/>
      <c r="L24" s="10"/>
      <c r="M24" s="10"/>
      <c r="N24" s="10"/>
      <c r="O24" s="10"/>
      <c r="P24" s="10"/>
      <c r="Q24" s="10"/>
      <c r="R24" s="7"/>
      <c r="S24" s="7"/>
    </row>
    <row r="25" spans="3:19" x14ac:dyDescent="0.25">
      <c r="C25" s="20"/>
      <c r="H25" s="10"/>
      <c r="J25" s="10"/>
      <c r="K25" s="10"/>
      <c r="L25" s="10"/>
      <c r="M25" s="10"/>
      <c r="N25" s="10"/>
      <c r="O25" s="10"/>
      <c r="P25" s="10"/>
      <c r="Q25" s="10"/>
      <c r="R25" s="7"/>
      <c r="S25" s="7"/>
    </row>
    <row r="26" spans="3:19" ht="15.75" thickBot="1" x14ac:dyDescent="0.3">
      <c r="C26" s="20"/>
      <c r="R26" s="7"/>
      <c r="S26" s="7"/>
    </row>
    <row r="27" spans="3:19" ht="16.5" thickBot="1" x14ac:dyDescent="0.3">
      <c r="C27" s="20"/>
      <c r="D27" s="1252" t="s">
        <v>37</v>
      </c>
      <c r="E27" s="1253"/>
      <c r="F27" s="1253"/>
      <c r="G27" s="1253"/>
      <c r="H27" s="1253"/>
      <c r="I27" s="1253"/>
      <c r="J27" s="1253"/>
      <c r="K27" s="1253"/>
      <c r="L27" s="1253"/>
      <c r="M27" s="1253"/>
      <c r="N27" s="1253"/>
      <c r="O27" s="1253"/>
      <c r="P27" s="1253"/>
      <c r="Q27" s="1253"/>
      <c r="R27" s="1254"/>
      <c r="S27" s="7"/>
    </row>
    <row r="28" spans="3:19" x14ac:dyDescent="0.25">
      <c r="C28" s="20"/>
      <c r="D28" s="1280" t="s">
        <v>38</v>
      </c>
      <c r="E28" s="1281"/>
      <c r="F28" s="1281"/>
      <c r="G28" s="1281"/>
      <c r="H28" s="1281"/>
      <c r="I28" s="1281"/>
      <c r="J28" s="1281"/>
      <c r="K28" s="1281"/>
      <c r="L28" s="1281"/>
      <c r="M28" s="1281"/>
      <c r="N28" s="1281"/>
      <c r="O28" s="1281"/>
      <c r="P28" s="1281"/>
      <c r="Q28" s="1281"/>
      <c r="R28" s="1282"/>
      <c r="S28" s="7"/>
    </row>
    <row r="29" spans="3:19" ht="54.75" customHeight="1" x14ac:dyDescent="0.25">
      <c r="C29" s="20"/>
      <c r="D29" s="19" t="s">
        <v>9</v>
      </c>
      <c r="E29" s="19" t="s">
        <v>10</v>
      </c>
      <c r="F29" s="2" t="s">
        <v>39</v>
      </c>
      <c r="G29" s="9" t="s">
        <v>12</v>
      </c>
      <c r="H29" s="9" t="s">
        <v>40</v>
      </c>
      <c r="I29" s="9" t="s">
        <v>41</v>
      </c>
      <c r="J29" s="2" t="s">
        <v>42</v>
      </c>
      <c r="K29" s="9" t="s">
        <v>43</v>
      </c>
      <c r="L29" s="18" t="s">
        <v>14</v>
      </c>
      <c r="M29" s="9" t="s">
        <v>44</v>
      </c>
      <c r="N29" s="30" t="s">
        <v>45</v>
      </c>
      <c r="O29" s="9" t="s">
        <v>46</v>
      </c>
      <c r="P29" s="9" t="s">
        <v>47</v>
      </c>
      <c r="Q29" s="9" t="s">
        <v>21</v>
      </c>
      <c r="R29" s="47"/>
      <c r="S29" s="7"/>
    </row>
    <row r="30" spans="3:19" ht="105" x14ac:dyDescent="0.25">
      <c r="C30" s="20"/>
      <c r="D30" s="56">
        <v>1</v>
      </c>
      <c r="E30" s="43"/>
      <c r="F30" s="23"/>
      <c r="G30" s="43" t="s">
        <v>48</v>
      </c>
      <c r="H30" s="23" t="s">
        <v>49</v>
      </c>
      <c r="I30" s="43" t="s">
        <v>50</v>
      </c>
      <c r="J30" s="23" t="s">
        <v>51</v>
      </c>
      <c r="K30" s="43" t="s">
        <v>52</v>
      </c>
      <c r="L30" s="23" t="s">
        <v>53</v>
      </c>
      <c r="M30" s="43" t="s">
        <v>54</v>
      </c>
      <c r="N30" s="23" t="s">
        <v>55</v>
      </c>
      <c r="O30" s="43">
        <v>1.18</v>
      </c>
      <c r="P30" s="23"/>
      <c r="Q30" s="45" t="s">
        <v>56</v>
      </c>
      <c r="R30" s="7"/>
      <c r="S30" s="7"/>
    </row>
    <row r="31" spans="3:19" x14ac:dyDescent="0.25">
      <c r="C31" s="20"/>
      <c r="D31" s="56">
        <v>2</v>
      </c>
      <c r="R31" s="7"/>
      <c r="S31" s="7"/>
    </row>
    <row r="32" spans="3:19" x14ac:dyDescent="0.25">
      <c r="C32" s="20"/>
      <c r="D32" s="43"/>
      <c r="E32" s="43"/>
      <c r="F32" s="23"/>
      <c r="G32" s="43"/>
      <c r="H32" s="23"/>
      <c r="I32" s="43"/>
      <c r="J32" s="23"/>
      <c r="K32" s="43"/>
      <c r="L32" s="23"/>
      <c r="M32" s="43"/>
      <c r="N32" s="23"/>
      <c r="O32" s="43"/>
      <c r="P32" s="23"/>
      <c r="Q32" s="43"/>
      <c r="R32" s="7"/>
      <c r="S32" s="7"/>
    </row>
    <row r="33" spans="3:19" x14ac:dyDescent="0.25">
      <c r="C33" s="20"/>
      <c r="F33" s="10"/>
      <c r="H33" s="10"/>
      <c r="J33" s="10"/>
      <c r="K33" s="10"/>
      <c r="L33" s="10"/>
      <c r="M33" s="10"/>
      <c r="N33" s="10"/>
      <c r="O33" s="10"/>
      <c r="P33" s="10"/>
      <c r="Q33" s="10"/>
      <c r="R33" s="7"/>
      <c r="S33" s="7"/>
    </row>
    <row r="34" spans="3:19" ht="15.75" thickBot="1" x14ac:dyDescent="0.3">
      <c r="C34" s="20"/>
      <c r="F34" s="10"/>
      <c r="H34" s="10"/>
      <c r="J34" s="10"/>
      <c r="K34" s="10"/>
      <c r="L34" s="10"/>
      <c r="M34" s="10"/>
      <c r="N34" s="10"/>
      <c r="O34" s="10"/>
      <c r="P34" s="10"/>
      <c r="Q34" s="10"/>
      <c r="R34" s="7"/>
      <c r="S34" s="7"/>
    </row>
    <row r="35" spans="3:19" ht="16.5" thickBot="1" x14ac:dyDescent="0.3">
      <c r="C35" s="20"/>
      <c r="D35" s="1252" t="s">
        <v>57</v>
      </c>
      <c r="E35" s="1253"/>
      <c r="F35" s="1253"/>
      <c r="G35" s="1253"/>
      <c r="H35" s="1253"/>
      <c r="I35" s="1253"/>
      <c r="J35" s="1253"/>
      <c r="K35" s="1253"/>
      <c r="L35" s="1253"/>
      <c r="M35" s="1253"/>
      <c r="N35" s="1253"/>
      <c r="O35" s="1253"/>
      <c r="P35" s="1253"/>
      <c r="Q35" s="1253"/>
      <c r="R35" s="1254"/>
      <c r="S35" s="7"/>
    </row>
    <row r="36" spans="3:19" ht="15.75" x14ac:dyDescent="0.25">
      <c r="C36" s="20"/>
      <c r="D36" s="1280" t="s">
        <v>58</v>
      </c>
      <c r="E36" s="1281"/>
      <c r="F36" s="1281"/>
      <c r="G36" s="1281"/>
      <c r="H36" s="1281"/>
      <c r="I36" s="1281"/>
      <c r="J36" s="1281"/>
      <c r="K36" s="1281"/>
      <c r="L36" s="1281"/>
      <c r="M36" s="1281"/>
      <c r="N36" s="1281"/>
      <c r="O36" s="1281"/>
      <c r="P36" s="1281"/>
      <c r="Q36" s="46"/>
      <c r="R36" s="26"/>
      <c r="S36" s="7"/>
    </row>
    <row r="37" spans="3:19" x14ac:dyDescent="0.25">
      <c r="C37" s="20"/>
      <c r="D37" s="19" t="s">
        <v>9</v>
      </c>
      <c r="E37" s="19" t="s">
        <v>59</v>
      </c>
      <c r="F37" s="19" t="s">
        <v>12</v>
      </c>
      <c r="G37" s="2" t="s">
        <v>60</v>
      </c>
      <c r="H37" s="9" t="s">
        <v>61</v>
      </c>
      <c r="I37" s="9" t="s">
        <v>62</v>
      </c>
      <c r="J37" s="9" t="s">
        <v>63</v>
      </c>
      <c r="K37" s="9" t="s">
        <v>43</v>
      </c>
      <c r="L37" s="9" t="s">
        <v>14</v>
      </c>
      <c r="M37" s="9" t="s">
        <v>64</v>
      </c>
      <c r="N37" s="9" t="s">
        <v>65</v>
      </c>
      <c r="O37" s="9" t="s">
        <v>66</v>
      </c>
      <c r="P37" s="9" t="s">
        <v>67</v>
      </c>
      <c r="Q37" s="9" t="s">
        <v>68</v>
      </c>
      <c r="R37" s="9" t="s">
        <v>21</v>
      </c>
      <c r="S37" s="7"/>
    </row>
    <row r="38" spans="3:19" x14ac:dyDescent="0.25">
      <c r="C38" s="20"/>
      <c r="D38" s="50"/>
      <c r="E38" s="43"/>
      <c r="F38" s="23"/>
      <c r="G38" s="43"/>
      <c r="H38" s="23"/>
      <c r="I38" s="43"/>
      <c r="J38" s="23"/>
      <c r="K38" s="43"/>
      <c r="L38" s="23"/>
      <c r="M38" s="44"/>
      <c r="N38" s="44"/>
      <c r="O38" s="23"/>
      <c r="P38" s="43"/>
      <c r="Q38" s="23"/>
      <c r="R38" s="61"/>
      <c r="S38" s="7"/>
    </row>
    <row r="39" spans="3:19" x14ac:dyDescent="0.25">
      <c r="C39" s="20"/>
      <c r="D39" s="19"/>
      <c r="E39" s="43"/>
      <c r="F39" s="23"/>
      <c r="G39" s="43"/>
      <c r="H39" s="23"/>
      <c r="I39" s="43"/>
      <c r="J39" s="23"/>
      <c r="K39" s="43"/>
      <c r="L39" s="23"/>
      <c r="M39" s="44"/>
      <c r="N39" s="44"/>
      <c r="O39" s="23"/>
      <c r="P39" s="43"/>
      <c r="Q39" s="23"/>
      <c r="R39" s="61"/>
      <c r="S39" s="7"/>
    </row>
    <row r="40" spans="3:19" x14ac:dyDescent="0.25">
      <c r="C40" s="20"/>
      <c r="D40" s="1"/>
      <c r="E40" s="11"/>
      <c r="F40" s="11"/>
      <c r="G40" s="11"/>
      <c r="H40" s="1"/>
      <c r="I40" s="11"/>
      <c r="J40" s="11"/>
      <c r="K40" s="11"/>
      <c r="L40" s="11"/>
      <c r="M40" s="11"/>
      <c r="N40" s="11"/>
      <c r="O40" s="11"/>
      <c r="P40" s="11"/>
      <c r="Q40" s="11"/>
      <c r="R40" s="7"/>
      <c r="S40" s="7"/>
    </row>
    <row r="41" spans="3:19" x14ac:dyDescent="0.25">
      <c r="C41" s="20"/>
      <c r="D41" s="1"/>
      <c r="E41" s="11"/>
      <c r="F41" s="11"/>
      <c r="G41" s="11"/>
      <c r="H41" s="1"/>
      <c r="I41" s="11"/>
      <c r="J41" s="11"/>
      <c r="K41" s="11"/>
      <c r="L41" s="11"/>
      <c r="M41" s="11"/>
      <c r="N41" s="11"/>
      <c r="O41" s="11"/>
      <c r="P41" s="11"/>
      <c r="Q41" s="11"/>
      <c r="R41" s="7"/>
      <c r="S41" s="7"/>
    </row>
    <row r="42" spans="3:19" ht="15.75" thickBot="1" x14ac:dyDescent="0.3">
      <c r="C42" s="20"/>
      <c r="D42" s="1"/>
      <c r="E42" s="11"/>
      <c r="F42" s="11"/>
      <c r="G42" s="11"/>
      <c r="H42" s="1"/>
      <c r="I42" s="11"/>
      <c r="J42" s="11"/>
      <c r="K42" s="11"/>
      <c r="L42" s="11"/>
      <c r="M42" s="11"/>
      <c r="N42" s="11"/>
      <c r="O42" s="11"/>
      <c r="P42" s="11"/>
      <c r="Q42" s="11"/>
      <c r="R42" s="7"/>
      <c r="S42" s="7"/>
    </row>
    <row r="43" spans="3:19" ht="16.5" thickBot="1" x14ac:dyDescent="0.3">
      <c r="C43" s="20"/>
      <c r="D43" s="1252" t="s">
        <v>69</v>
      </c>
      <c r="E43" s="1253"/>
      <c r="F43" s="1253"/>
      <c r="G43" s="1253"/>
      <c r="H43" s="1253"/>
      <c r="I43" s="1253"/>
      <c r="J43" s="1253"/>
      <c r="K43" s="1253"/>
      <c r="L43" s="1253"/>
      <c r="M43" s="1253"/>
      <c r="N43" s="1253"/>
      <c r="O43" s="1253"/>
      <c r="P43" s="1253"/>
      <c r="Q43" s="1253"/>
      <c r="R43" s="1254"/>
      <c r="S43" s="7"/>
    </row>
    <row r="44" spans="3:19" ht="15.75" x14ac:dyDescent="0.25">
      <c r="C44" s="20"/>
      <c r="D44" s="34"/>
      <c r="E44" s="35"/>
      <c r="F44" s="35"/>
      <c r="G44" s="35"/>
      <c r="H44" s="35"/>
      <c r="I44" s="35"/>
      <c r="J44" s="35"/>
      <c r="K44" s="35"/>
      <c r="L44" s="35"/>
      <c r="M44" s="35"/>
      <c r="N44" s="24"/>
      <c r="O44" s="24"/>
      <c r="P44" s="24"/>
      <c r="Q44" s="24"/>
      <c r="R44" s="25"/>
      <c r="S44" s="7"/>
    </row>
    <row r="45" spans="3:19" x14ac:dyDescent="0.25">
      <c r="C45" s="20"/>
      <c r="D45" s="1279" t="s">
        <v>70</v>
      </c>
      <c r="E45" s="1279"/>
      <c r="F45" s="1279"/>
      <c r="G45" s="1279"/>
      <c r="H45" s="1279"/>
      <c r="I45" s="1279"/>
      <c r="J45" s="1279"/>
      <c r="K45" s="1279"/>
      <c r="L45" s="1279"/>
      <c r="M45" s="1279"/>
      <c r="N45" s="11"/>
      <c r="O45" s="11"/>
      <c r="P45" s="11"/>
      <c r="Q45" s="11"/>
      <c r="R45" s="7"/>
      <c r="S45" s="7"/>
    </row>
    <row r="46" spans="3:19" ht="30" x14ac:dyDescent="0.25">
      <c r="C46" s="20"/>
      <c r="D46" s="19" t="s">
        <v>9</v>
      </c>
      <c r="E46" s="19" t="s">
        <v>10</v>
      </c>
      <c r="F46" s="9" t="s">
        <v>11</v>
      </c>
      <c r="G46" s="9" t="s">
        <v>12</v>
      </c>
      <c r="H46" s="9" t="s">
        <v>71</v>
      </c>
      <c r="I46" s="19" t="s">
        <v>72</v>
      </c>
      <c r="J46" s="19" t="s">
        <v>73</v>
      </c>
      <c r="K46" s="9" t="s">
        <v>74</v>
      </c>
      <c r="L46" s="9" t="s">
        <v>75</v>
      </c>
      <c r="M46" s="9" t="s">
        <v>21</v>
      </c>
      <c r="O46" s="11"/>
      <c r="P46" s="11"/>
      <c r="Q46" s="11"/>
      <c r="R46" s="7"/>
      <c r="S46" s="7"/>
    </row>
    <row r="47" spans="3:19" ht="210" x14ac:dyDescent="0.25">
      <c r="C47" s="20"/>
      <c r="D47" s="56">
        <v>1</v>
      </c>
      <c r="E47" s="48" t="s">
        <v>76</v>
      </c>
      <c r="F47" s="45" t="s">
        <v>77</v>
      </c>
      <c r="G47" s="48" t="s">
        <v>28</v>
      </c>
      <c r="H47" s="45" t="s">
        <v>78</v>
      </c>
      <c r="I47" s="48" t="s">
        <v>79</v>
      </c>
      <c r="J47" s="45" t="s">
        <v>80</v>
      </c>
      <c r="K47" s="48" t="s">
        <v>81</v>
      </c>
      <c r="L47" s="69">
        <v>43922</v>
      </c>
      <c r="M47" s="45" t="s">
        <v>82</v>
      </c>
      <c r="O47" s="11"/>
      <c r="P47" s="11"/>
      <c r="Q47" s="11"/>
      <c r="R47" s="7"/>
      <c r="S47" s="7"/>
    </row>
    <row r="48" spans="3:19" x14ac:dyDescent="0.25">
      <c r="C48" s="20"/>
      <c r="D48" s="56">
        <v>2</v>
      </c>
      <c r="E48" s="48">
        <v>43990</v>
      </c>
      <c r="F48" s="45" t="s">
        <v>83</v>
      </c>
      <c r="G48" s="48" t="s">
        <v>48</v>
      </c>
      <c r="H48" s="45" t="s">
        <v>84</v>
      </c>
      <c r="I48" s="48" t="s">
        <v>79</v>
      </c>
      <c r="J48" s="45" t="s">
        <v>85</v>
      </c>
      <c r="K48" s="48"/>
      <c r="L48" s="69">
        <v>44044</v>
      </c>
      <c r="M48" s="48" t="s">
        <v>86</v>
      </c>
      <c r="O48" s="11"/>
      <c r="P48" s="11"/>
      <c r="Q48" s="11"/>
      <c r="R48" s="7"/>
      <c r="S48" s="7"/>
    </row>
    <row r="49" spans="3:19" x14ac:dyDescent="0.25">
      <c r="C49" s="20"/>
      <c r="D49" s="49">
        <v>3</v>
      </c>
      <c r="E49" s="82" t="s">
        <v>87</v>
      </c>
      <c r="F49" s="83" t="s">
        <v>88</v>
      </c>
      <c r="G49" s="82" t="s">
        <v>28</v>
      </c>
      <c r="H49" s="83" t="s">
        <v>89</v>
      </c>
      <c r="I49" s="82" t="s">
        <v>79</v>
      </c>
      <c r="J49" s="83" t="s">
        <v>90</v>
      </c>
      <c r="K49" s="82"/>
      <c r="L49" s="84"/>
      <c r="M49" s="82" t="s">
        <v>91</v>
      </c>
      <c r="O49" s="11"/>
      <c r="P49" s="11"/>
      <c r="Q49" s="11"/>
      <c r="R49" s="7"/>
      <c r="S49" s="7"/>
    </row>
    <row r="50" spans="3:19" ht="30" x14ac:dyDescent="0.25">
      <c r="C50" s="20"/>
      <c r="D50" s="56">
        <v>4</v>
      </c>
      <c r="E50" s="48" t="s">
        <v>92</v>
      </c>
      <c r="F50" s="45"/>
      <c r="G50" s="48" t="s">
        <v>28</v>
      </c>
      <c r="H50" s="45" t="s">
        <v>93</v>
      </c>
      <c r="I50" s="48" t="s">
        <v>94</v>
      </c>
      <c r="J50" s="45" t="s">
        <v>90</v>
      </c>
      <c r="K50" s="48" t="s">
        <v>95</v>
      </c>
      <c r="L50" s="69">
        <v>44256</v>
      </c>
      <c r="M50" s="68" t="s">
        <v>91</v>
      </c>
      <c r="O50" s="11"/>
      <c r="P50" s="11"/>
      <c r="Q50" s="11"/>
      <c r="R50" s="7"/>
      <c r="S50" s="7"/>
    </row>
    <row r="51" spans="3:19" ht="58.5" customHeight="1" x14ac:dyDescent="0.25">
      <c r="C51" s="20"/>
      <c r="D51" s="19">
        <v>5</v>
      </c>
      <c r="E51" s="74" t="s">
        <v>96</v>
      </c>
      <c r="F51" s="23" t="s">
        <v>97</v>
      </c>
      <c r="G51" s="23" t="s">
        <v>98</v>
      </c>
      <c r="H51" s="21" t="s">
        <v>99</v>
      </c>
      <c r="I51" s="23" t="s">
        <v>100</v>
      </c>
      <c r="J51" s="23" t="s">
        <v>101</v>
      </c>
      <c r="K51" s="21" t="s">
        <v>102</v>
      </c>
      <c r="L51" s="23" t="s">
        <v>103</v>
      </c>
      <c r="M51" s="68" t="s">
        <v>91</v>
      </c>
      <c r="O51" s="11"/>
      <c r="P51" s="11"/>
      <c r="Q51" s="11"/>
      <c r="R51" s="7"/>
      <c r="S51" s="7"/>
    </row>
    <row r="52" spans="3:19" x14ac:dyDescent="0.25">
      <c r="C52" s="20"/>
      <c r="D52" s="21"/>
      <c r="E52" s="60"/>
      <c r="F52" s="23"/>
      <c r="G52" s="23"/>
      <c r="H52" s="21"/>
      <c r="I52" s="23"/>
      <c r="J52" s="23"/>
      <c r="K52" s="21"/>
      <c r="L52" s="23"/>
      <c r="M52" s="23"/>
      <c r="O52" s="11"/>
      <c r="P52" s="11"/>
      <c r="Q52" s="11"/>
      <c r="R52" s="7"/>
      <c r="S52" s="7"/>
    </row>
    <row r="53" spans="3:19" x14ac:dyDescent="0.25">
      <c r="C53" s="20"/>
      <c r="D53" s="1"/>
      <c r="E53" s="11"/>
      <c r="F53" s="11"/>
      <c r="G53" s="11"/>
      <c r="H53" s="1"/>
      <c r="I53" s="11"/>
      <c r="J53" s="11"/>
      <c r="K53" s="11"/>
      <c r="L53" s="11"/>
      <c r="M53" s="11"/>
      <c r="N53" s="11"/>
      <c r="O53" s="11"/>
      <c r="P53" s="11"/>
      <c r="Q53" s="11"/>
      <c r="R53" s="7"/>
      <c r="S53" s="7"/>
    </row>
    <row r="54" spans="3:19" x14ac:dyDescent="0.25">
      <c r="C54" s="20"/>
      <c r="D54" s="1"/>
      <c r="E54" s="11"/>
      <c r="F54" s="11"/>
      <c r="G54" s="11"/>
      <c r="H54" s="1"/>
      <c r="I54" s="11"/>
      <c r="J54" s="11"/>
      <c r="K54" s="11"/>
      <c r="L54" s="11"/>
      <c r="M54" s="11"/>
      <c r="N54" s="11"/>
      <c r="O54" s="11"/>
      <c r="P54" s="11"/>
      <c r="Q54" s="11"/>
      <c r="R54" s="7"/>
      <c r="S54" s="7"/>
    </row>
    <row r="55" spans="3:19" ht="15.75" thickBot="1" x14ac:dyDescent="0.3">
      <c r="C55" s="20"/>
      <c r="D55" s="11"/>
      <c r="E55" s="11"/>
      <c r="F55" s="11"/>
      <c r="G55" s="1"/>
      <c r="H55" s="11"/>
      <c r="I55" s="11"/>
      <c r="J55" s="11"/>
      <c r="K55" s="11"/>
      <c r="L55" s="11"/>
      <c r="M55" s="11"/>
      <c r="N55" s="11"/>
      <c r="O55" s="11"/>
      <c r="P55" s="11"/>
      <c r="Q55" s="11"/>
      <c r="R55" s="7"/>
      <c r="S55" s="7"/>
    </row>
    <row r="56" spans="3:19" ht="16.5" thickBot="1" x14ac:dyDescent="0.3">
      <c r="C56" s="20"/>
      <c r="D56" s="1252" t="s">
        <v>104</v>
      </c>
      <c r="E56" s="1253"/>
      <c r="F56" s="1253"/>
      <c r="G56" s="1253"/>
      <c r="H56" s="1253"/>
      <c r="I56" s="1253"/>
      <c r="J56" s="1253"/>
      <c r="K56" s="1253"/>
      <c r="L56" s="1253"/>
      <c r="M56" s="1253"/>
      <c r="N56" s="1253"/>
      <c r="O56" s="1253"/>
      <c r="P56" s="1253"/>
      <c r="Q56" s="1253"/>
      <c r="R56" s="1254"/>
      <c r="S56" s="7"/>
    </row>
    <row r="57" spans="3:19" ht="15.75" x14ac:dyDescent="0.25">
      <c r="C57" s="20"/>
      <c r="D57" s="24"/>
      <c r="E57" s="24"/>
      <c r="F57" s="24"/>
      <c r="G57" s="24"/>
      <c r="H57" s="24"/>
      <c r="I57" s="24"/>
      <c r="J57" s="24"/>
      <c r="K57" s="24"/>
      <c r="L57" s="24"/>
      <c r="M57" s="24"/>
      <c r="N57" s="24"/>
      <c r="O57" s="24"/>
      <c r="P57" s="24"/>
      <c r="Q57" s="24"/>
      <c r="R57" s="25"/>
      <c r="S57" s="7"/>
    </row>
    <row r="58" spans="3:19" x14ac:dyDescent="0.25">
      <c r="C58" s="20"/>
      <c r="D58" s="1283" t="s">
        <v>105</v>
      </c>
      <c r="E58" s="1284"/>
      <c r="F58" s="1284"/>
      <c r="G58" s="1284"/>
      <c r="H58" s="1284"/>
      <c r="I58" s="1284"/>
      <c r="J58" s="1284"/>
      <c r="K58" s="1284"/>
      <c r="L58" s="11"/>
      <c r="M58" s="11"/>
      <c r="N58" s="11"/>
      <c r="O58" s="11"/>
      <c r="P58" s="11"/>
      <c r="Q58" s="11"/>
      <c r="R58" s="7"/>
      <c r="S58" s="7"/>
    </row>
    <row r="59" spans="3:19" x14ac:dyDescent="0.25">
      <c r="C59" s="20"/>
      <c r="D59" s="9" t="s">
        <v>9</v>
      </c>
      <c r="E59" s="9" t="s">
        <v>59</v>
      </c>
      <c r="F59" s="9" t="s">
        <v>12</v>
      </c>
      <c r="G59" s="2" t="s">
        <v>71</v>
      </c>
      <c r="H59" s="9" t="s">
        <v>106</v>
      </c>
      <c r="I59" s="9" t="s">
        <v>73</v>
      </c>
      <c r="J59" s="9" t="s">
        <v>107</v>
      </c>
      <c r="K59" s="30" t="s">
        <v>21</v>
      </c>
      <c r="L59" s="11"/>
      <c r="M59" s="11"/>
      <c r="N59" s="11"/>
      <c r="O59" s="11"/>
      <c r="P59" s="11"/>
      <c r="Q59" s="11"/>
      <c r="R59" s="7"/>
      <c r="S59" s="7"/>
    </row>
    <row r="60" spans="3:19" x14ac:dyDescent="0.25">
      <c r="C60" s="20"/>
      <c r="D60" s="21"/>
      <c r="E60" s="23"/>
      <c r="F60" s="23"/>
      <c r="G60" s="21"/>
      <c r="H60" s="23"/>
      <c r="I60" s="23"/>
      <c r="J60" s="21"/>
      <c r="K60" s="58"/>
      <c r="L60" s="11"/>
      <c r="M60" s="11"/>
      <c r="N60" s="11"/>
      <c r="O60" s="11"/>
      <c r="P60" s="11"/>
      <c r="Q60" s="11"/>
      <c r="R60" s="7"/>
      <c r="S60" s="7"/>
    </row>
    <row r="61" spans="3:19" ht="34.5" customHeight="1" x14ac:dyDescent="0.25">
      <c r="C61" s="20"/>
      <c r="D61" s="21">
        <v>1</v>
      </c>
      <c r="E61" s="68" t="s">
        <v>108</v>
      </c>
      <c r="F61" s="68" t="s">
        <v>109</v>
      </c>
      <c r="G61" s="67" t="s">
        <v>110</v>
      </c>
      <c r="H61" s="68" t="s">
        <v>111</v>
      </c>
      <c r="I61" s="68" t="s">
        <v>101</v>
      </c>
      <c r="J61" s="67">
        <v>22.25</v>
      </c>
      <c r="K61" s="68" t="s">
        <v>112</v>
      </c>
      <c r="L61" s="11"/>
      <c r="M61" s="11"/>
      <c r="N61" s="11"/>
      <c r="O61" s="11"/>
      <c r="P61" s="11"/>
      <c r="Q61" s="11"/>
      <c r="R61" s="7"/>
      <c r="S61" s="7"/>
    </row>
    <row r="62" spans="3:19" x14ac:dyDescent="0.25">
      <c r="C62" s="20"/>
      <c r="D62" s="11"/>
      <c r="E62" s="11"/>
      <c r="F62" s="11"/>
      <c r="G62" s="1"/>
      <c r="H62" s="11"/>
      <c r="I62" s="11"/>
      <c r="J62" s="11"/>
      <c r="K62" s="11"/>
      <c r="L62" s="11"/>
      <c r="M62" s="11"/>
      <c r="N62" s="11"/>
      <c r="O62" s="11"/>
      <c r="P62" s="11"/>
      <c r="Q62" s="11"/>
      <c r="R62" s="7"/>
      <c r="S62" s="7"/>
    </row>
    <row r="63" spans="3:19" ht="15.75" thickBot="1" x14ac:dyDescent="0.3">
      <c r="C63" s="20"/>
      <c r="D63" s="11"/>
      <c r="E63" s="11"/>
      <c r="F63" s="11"/>
      <c r="G63" s="1"/>
      <c r="H63" s="11"/>
      <c r="I63" s="11"/>
      <c r="J63" s="11"/>
      <c r="K63" s="11"/>
      <c r="L63" s="11"/>
      <c r="M63" s="11"/>
      <c r="N63" s="11"/>
      <c r="O63" s="11"/>
      <c r="P63" s="11"/>
      <c r="Q63" s="11"/>
      <c r="R63" s="7"/>
      <c r="S63" s="7"/>
    </row>
    <row r="64" spans="3:19" ht="16.5" thickBot="1" x14ac:dyDescent="0.3">
      <c r="C64" s="20"/>
      <c r="D64" s="1252" t="s">
        <v>113</v>
      </c>
      <c r="E64" s="1253"/>
      <c r="F64" s="1253"/>
      <c r="G64" s="1253"/>
      <c r="H64" s="1253"/>
      <c r="I64" s="1253"/>
      <c r="J64" s="1253"/>
      <c r="K64" s="1253"/>
      <c r="L64" s="1253"/>
      <c r="M64" s="1253"/>
      <c r="N64" s="1253"/>
      <c r="O64" s="1253"/>
      <c r="P64" s="1253"/>
      <c r="Q64" s="1253"/>
      <c r="R64" s="1254"/>
      <c r="S64" s="7"/>
    </row>
    <row r="65" spans="3:19" ht="15.75" x14ac:dyDescent="0.25">
      <c r="C65" s="20"/>
      <c r="D65" s="24"/>
      <c r="E65" s="24"/>
      <c r="F65" s="24"/>
      <c r="G65" s="24"/>
      <c r="H65" s="24"/>
      <c r="I65" s="24"/>
      <c r="J65" s="24"/>
      <c r="K65" s="24"/>
      <c r="L65" s="24"/>
      <c r="M65" s="24"/>
      <c r="N65" s="24"/>
      <c r="O65" s="24"/>
      <c r="P65" s="24"/>
      <c r="Q65" s="24"/>
      <c r="R65" s="25"/>
      <c r="S65" s="7"/>
    </row>
    <row r="66" spans="3:19" x14ac:dyDescent="0.25">
      <c r="C66" s="20"/>
      <c r="D66" s="1263" t="s">
        <v>114</v>
      </c>
      <c r="E66" s="1264"/>
      <c r="F66" s="1264"/>
      <c r="G66" s="1264"/>
      <c r="H66" s="1264"/>
      <c r="I66" s="1264"/>
      <c r="J66" s="1264"/>
      <c r="K66" s="1264"/>
      <c r="L66" s="1264"/>
      <c r="M66" s="1264"/>
      <c r="N66" s="1264"/>
      <c r="O66" s="1264"/>
      <c r="P66" s="1265"/>
      <c r="Q66" s="79"/>
      <c r="R66" s="7"/>
      <c r="S66" s="7"/>
    </row>
    <row r="67" spans="3:19" ht="45" x14ac:dyDescent="0.25">
      <c r="C67" s="20"/>
      <c r="D67" s="9" t="s">
        <v>9</v>
      </c>
      <c r="E67" s="9" t="s">
        <v>10</v>
      </c>
      <c r="F67" s="9" t="s">
        <v>115</v>
      </c>
      <c r="G67" s="2" t="s">
        <v>12</v>
      </c>
      <c r="H67" s="9" t="s">
        <v>71</v>
      </c>
      <c r="I67" s="9" t="s">
        <v>72</v>
      </c>
      <c r="J67" s="9" t="s">
        <v>116</v>
      </c>
      <c r="K67" s="30" t="s">
        <v>73</v>
      </c>
      <c r="L67" s="9" t="s">
        <v>117</v>
      </c>
      <c r="M67" s="9" t="s">
        <v>118</v>
      </c>
      <c r="N67" s="2" t="s">
        <v>47</v>
      </c>
      <c r="O67" s="9" t="s">
        <v>21</v>
      </c>
      <c r="Q67" s="11"/>
      <c r="R67" s="7"/>
      <c r="S67" s="7"/>
    </row>
    <row r="68" spans="3:19" x14ac:dyDescent="0.25">
      <c r="C68" s="20"/>
      <c r="D68" s="49">
        <v>1</v>
      </c>
      <c r="E68" s="23" t="s">
        <v>119</v>
      </c>
      <c r="F68" s="23" t="s">
        <v>120</v>
      </c>
      <c r="G68" s="21" t="s">
        <v>121</v>
      </c>
      <c r="H68" s="23" t="s">
        <v>122</v>
      </c>
      <c r="I68" s="23" t="s">
        <v>123</v>
      </c>
      <c r="J68" s="21" t="s">
        <v>124</v>
      </c>
      <c r="K68" s="23" t="s">
        <v>125</v>
      </c>
      <c r="L68" s="23" t="s">
        <v>126</v>
      </c>
      <c r="M68" s="45">
        <v>0</v>
      </c>
      <c r="N68" s="36" t="s">
        <v>127</v>
      </c>
      <c r="O68" s="23" t="s">
        <v>32</v>
      </c>
      <c r="Q68" s="10"/>
      <c r="R68" s="7">
        <f>37+5</f>
        <v>42</v>
      </c>
      <c r="S68" s="7"/>
    </row>
    <row r="69" spans="3:19" ht="30" x14ac:dyDescent="0.25">
      <c r="C69" s="20"/>
      <c r="D69" s="49">
        <v>2</v>
      </c>
      <c r="E69" s="23" t="s">
        <v>128</v>
      </c>
      <c r="F69" s="23" t="s">
        <v>129</v>
      </c>
      <c r="G69" s="21" t="s">
        <v>121</v>
      </c>
      <c r="H69" s="23" t="s">
        <v>130</v>
      </c>
      <c r="I69" s="23" t="s">
        <v>131</v>
      </c>
      <c r="J69" s="21" t="s">
        <v>124</v>
      </c>
      <c r="K69" s="23" t="s">
        <v>125</v>
      </c>
      <c r="L69" s="45">
        <v>0</v>
      </c>
      <c r="M69" s="45">
        <v>0</v>
      </c>
      <c r="N69" s="36" t="s">
        <v>132</v>
      </c>
      <c r="O69" s="83" t="s">
        <v>133</v>
      </c>
      <c r="Q69" s="10"/>
      <c r="R69" s="7"/>
      <c r="S69" s="7"/>
    </row>
    <row r="70" spans="3:19" ht="30" x14ac:dyDescent="0.25">
      <c r="C70" s="20"/>
      <c r="D70" s="49">
        <v>3</v>
      </c>
      <c r="E70" s="23" t="s">
        <v>134</v>
      </c>
      <c r="F70" s="23" t="s">
        <v>135</v>
      </c>
      <c r="G70" s="21" t="s">
        <v>136</v>
      </c>
      <c r="H70" s="23" t="s">
        <v>137</v>
      </c>
      <c r="I70" s="23" t="s">
        <v>138</v>
      </c>
      <c r="J70" s="21"/>
      <c r="K70" s="23" t="s">
        <v>90</v>
      </c>
      <c r="L70" s="23" t="s">
        <v>139</v>
      </c>
      <c r="M70" s="23" t="s">
        <v>140</v>
      </c>
      <c r="N70" s="36" t="s">
        <v>141</v>
      </c>
      <c r="O70" s="83" t="s">
        <v>142</v>
      </c>
      <c r="Q70" s="10"/>
      <c r="R70" s="7"/>
      <c r="S70" s="7"/>
    </row>
    <row r="71" spans="3:19" ht="30" x14ac:dyDescent="0.25">
      <c r="C71" s="20"/>
      <c r="D71" s="49">
        <v>4</v>
      </c>
      <c r="E71" s="23" t="s">
        <v>134</v>
      </c>
      <c r="F71" s="23" t="s">
        <v>143</v>
      </c>
      <c r="G71" s="21" t="s">
        <v>136</v>
      </c>
      <c r="H71" s="23" t="s">
        <v>144</v>
      </c>
      <c r="I71" s="23" t="s">
        <v>145</v>
      </c>
      <c r="J71" s="21" t="s">
        <v>146</v>
      </c>
      <c r="K71" s="23" t="s">
        <v>90</v>
      </c>
      <c r="L71" s="23" t="s">
        <v>147</v>
      </c>
      <c r="M71" s="23" t="s">
        <v>148</v>
      </c>
      <c r="N71" s="36" t="s">
        <v>149</v>
      </c>
      <c r="O71" s="83" t="s">
        <v>142</v>
      </c>
      <c r="Q71" s="10"/>
      <c r="R71" s="7"/>
      <c r="S71" s="7"/>
    </row>
    <row r="72" spans="3:19" ht="30" x14ac:dyDescent="0.25">
      <c r="C72" s="20"/>
      <c r="D72" s="49">
        <v>5</v>
      </c>
      <c r="E72" s="23" t="s">
        <v>134</v>
      </c>
      <c r="F72" s="23" t="s">
        <v>150</v>
      </c>
      <c r="G72" s="21" t="s">
        <v>136</v>
      </c>
      <c r="H72" s="23" t="s">
        <v>151</v>
      </c>
      <c r="I72" s="23" t="s">
        <v>145</v>
      </c>
      <c r="J72" s="21" t="s">
        <v>152</v>
      </c>
      <c r="K72" s="23" t="s">
        <v>90</v>
      </c>
      <c r="L72" s="23" t="s">
        <v>153</v>
      </c>
      <c r="M72" s="23" t="s">
        <v>154</v>
      </c>
      <c r="N72" s="36" t="s">
        <v>149</v>
      </c>
      <c r="O72" s="83" t="s">
        <v>142</v>
      </c>
      <c r="Q72" s="10"/>
      <c r="R72" s="7"/>
      <c r="S72" s="7"/>
    </row>
    <row r="73" spans="3:19" x14ac:dyDescent="0.25">
      <c r="C73" s="20"/>
      <c r="D73" s="49">
        <v>6</v>
      </c>
      <c r="E73" s="23" t="s">
        <v>155</v>
      </c>
      <c r="F73" s="23" t="s">
        <v>156</v>
      </c>
      <c r="G73" s="21" t="s">
        <v>121</v>
      </c>
      <c r="H73" s="23" t="s">
        <v>157</v>
      </c>
      <c r="I73" s="23" t="s">
        <v>158</v>
      </c>
      <c r="J73" s="21" t="s">
        <v>159</v>
      </c>
      <c r="K73" s="23" t="s">
        <v>125</v>
      </c>
      <c r="L73" s="23" t="s">
        <v>160</v>
      </c>
      <c r="M73" s="23" t="s">
        <v>124</v>
      </c>
      <c r="N73" s="36" t="s">
        <v>161</v>
      </c>
      <c r="O73" s="23" t="s">
        <v>32</v>
      </c>
      <c r="Q73" s="10"/>
      <c r="R73" s="7"/>
      <c r="S73" s="7"/>
    </row>
    <row r="74" spans="3:19" ht="30" customHeight="1" x14ac:dyDescent="0.25">
      <c r="C74" s="20"/>
      <c r="D74" s="49">
        <v>7</v>
      </c>
      <c r="E74" s="23" t="s">
        <v>162</v>
      </c>
      <c r="F74" s="23" t="s">
        <v>163</v>
      </c>
      <c r="G74" s="21" t="s">
        <v>121</v>
      </c>
      <c r="H74" s="23" t="s">
        <v>164</v>
      </c>
      <c r="I74" s="23" t="s">
        <v>123</v>
      </c>
      <c r="J74" s="21" t="s">
        <v>124</v>
      </c>
      <c r="K74" s="23" t="s">
        <v>125</v>
      </c>
      <c r="L74" s="23" t="s">
        <v>124</v>
      </c>
      <c r="M74" s="23" t="s">
        <v>124</v>
      </c>
      <c r="N74" s="36" t="s">
        <v>165</v>
      </c>
      <c r="O74" s="83" t="s">
        <v>133</v>
      </c>
      <c r="Q74" s="10"/>
      <c r="R74" s="7"/>
      <c r="S74" s="7"/>
    </row>
    <row r="75" spans="3:19" ht="30" x14ac:dyDescent="0.25">
      <c r="C75" s="20"/>
      <c r="D75" s="49">
        <v>8</v>
      </c>
      <c r="E75" s="23" t="s">
        <v>166</v>
      </c>
      <c r="F75" s="23" t="s">
        <v>167</v>
      </c>
      <c r="G75" s="21" t="s">
        <v>121</v>
      </c>
      <c r="H75" s="23" t="s">
        <v>168</v>
      </c>
      <c r="I75" s="23" t="s">
        <v>169</v>
      </c>
      <c r="J75" s="21" t="s">
        <v>170</v>
      </c>
      <c r="K75" s="23" t="s">
        <v>125</v>
      </c>
      <c r="L75" s="23">
        <v>100</v>
      </c>
      <c r="M75" s="23" t="s">
        <v>171</v>
      </c>
      <c r="N75" s="36" t="s">
        <v>172</v>
      </c>
      <c r="O75" s="23" t="s">
        <v>173</v>
      </c>
      <c r="Q75" s="10"/>
      <c r="R75" s="7"/>
      <c r="S75" s="7"/>
    </row>
    <row r="76" spans="3:19" ht="30" x14ac:dyDescent="0.25">
      <c r="C76" s="20"/>
      <c r="D76" s="49">
        <v>9</v>
      </c>
      <c r="E76" s="23" t="s">
        <v>174</v>
      </c>
      <c r="F76" s="23" t="s">
        <v>175</v>
      </c>
      <c r="G76" s="21" t="s">
        <v>121</v>
      </c>
      <c r="H76" s="23" t="s">
        <v>176</v>
      </c>
      <c r="I76" s="23" t="s">
        <v>131</v>
      </c>
      <c r="J76" s="21" t="s">
        <v>124</v>
      </c>
      <c r="K76" s="23" t="s">
        <v>125</v>
      </c>
      <c r="L76" s="23" t="s">
        <v>124</v>
      </c>
      <c r="M76" s="23" t="s">
        <v>124</v>
      </c>
      <c r="N76" s="36" t="s">
        <v>177</v>
      </c>
      <c r="O76" s="68" t="s">
        <v>178</v>
      </c>
      <c r="Q76" s="76"/>
      <c r="R76" s="7"/>
      <c r="S76" s="7"/>
    </row>
    <row r="77" spans="3:19" ht="60" x14ac:dyDescent="0.25">
      <c r="C77" s="20"/>
      <c r="D77" s="49">
        <v>10</v>
      </c>
      <c r="E77" s="86" t="s">
        <v>179</v>
      </c>
      <c r="F77" s="86" t="s">
        <v>180</v>
      </c>
      <c r="G77" s="87" t="s">
        <v>121</v>
      </c>
      <c r="H77" s="86" t="s">
        <v>181</v>
      </c>
      <c r="I77" s="86" t="s">
        <v>182</v>
      </c>
      <c r="J77" s="87" t="s">
        <v>124</v>
      </c>
      <c r="K77" s="86" t="s">
        <v>125</v>
      </c>
      <c r="L77" s="86" t="s">
        <v>183</v>
      </c>
      <c r="M77" s="86" t="s">
        <v>124</v>
      </c>
      <c r="N77" s="89" t="s">
        <v>184</v>
      </c>
      <c r="O77" s="86" t="s">
        <v>185</v>
      </c>
      <c r="Q77" s="76"/>
      <c r="R77" s="7"/>
      <c r="S77" s="7"/>
    </row>
    <row r="78" spans="3:19" ht="45" x14ac:dyDescent="0.25">
      <c r="C78" s="20"/>
      <c r="D78" s="49">
        <v>11</v>
      </c>
      <c r="E78" s="86" t="s">
        <v>186</v>
      </c>
      <c r="F78" s="86" t="s">
        <v>187</v>
      </c>
      <c r="G78" s="87" t="s">
        <v>121</v>
      </c>
      <c r="H78" s="86" t="s">
        <v>188</v>
      </c>
      <c r="I78" s="86" t="s">
        <v>189</v>
      </c>
      <c r="J78" s="87" t="s">
        <v>124</v>
      </c>
      <c r="K78" s="86" t="s">
        <v>125</v>
      </c>
      <c r="L78" s="86" t="s">
        <v>190</v>
      </c>
      <c r="M78" s="86" t="s">
        <v>124</v>
      </c>
      <c r="N78" s="89" t="s">
        <v>191</v>
      </c>
      <c r="O78" s="86" t="s">
        <v>32</v>
      </c>
      <c r="Q78" s="76"/>
      <c r="R78" s="7"/>
      <c r="S78" s="7"/>
    </row>
    <row r="79" spans="3:19" ht="45" x14ac:dyDescent="0.25">
      <c r="C79" s="20"/>
      <c r="D79" s="49">
        <v>12</v>
      </c>
      <c r="E79" s="86" t="s">
        <v>186</v>
      </c>
      <c r="F79" s="86" t="s">
        <v>192</v>
      </c>
      <c r="G79" s="87" t="s">
        <v>121</v>
      </c>
      <c r="H79" s="86" t="s">
        <v>193</v>
      </c>
      <c r="I79" s="86" t="s">
        <v>194</v>
      </c>
      <c r="J79" s="87" t="s">
        <v>124</v>
      </c>
      <c r="K79" s="86" t="s">
        <v>125</v>
      </c>
      <c r="L79" s="86" t="s">
        <v>195</v>
      </c>
      <c r="M79" s="86" t="s">
        <v>196</v>
      </c>
      <c r="N79" s="89" t="s">
        <v>191</v>
      </c>
      <c r="O79" s="86" t="s">
        <v>32</v>
      </c>
      <c r="Q79" s="76"/>
      <c r="R79" s="7"/>
      <c r="S79" s="7"/>
    </row>
    <row r="80" spans="3:19" ht="29.45" customHeight="1" x14ac:dyDescent="0.25">
      <c r="C80" s="20"/>
      <c r="D80" s="49">
        <v>13</v>
      </c>
      <c r="E80" s="86" t="s">
        <v>128</v>
      </c>
      <c r="F80" s="86" t="s">
        <v>197</v>
      </c>
      <c r="G80" s="87" t="s">
        <v>121</v>
      </c>
      <c r="H80" s="86" t="s">
        <v>198</v>
      </c>
      <c r="I80" s="86" t="s">
        <v>123</v>
      </c>
      <c r="J80" s="87" t="s">
        <v>124</v>
      </c>
      <c r="K80" s="86" t="s">
        <v>125</v>
      </c>
      <c r="L80" s="86" t="s">
        <v>199</v>
      </c>
      <c r="M80" s="86" t="s">
        <v>171</v>
      </c>
      <c r="N80" s="89" t="s">
        <v>200</v>
      </c>
      <c r="O80" s="86" t="s">
        <v>32</v>
      </c>
      <c r="Q80" s="76"/>
      <c r="R80" s="7"/>
      <c r="S80" s="7"/>
    </row>
    <row r="81" spans="3:19" ht="29.45" customHeight="1" x14ac:dyDescent="0.25">
      <c r="C81" s="20"/>
      <c r="D81" s="49">
        <v>14</v>
      </c>
      <c r="E81" s="68" t="s">
        <v>201</v>
      </c>
      <c r="F81" s="68" t="s">
        <v>202</v>
      </c>
      <c r="G81" s="67" t="s">
        <v>28</v>
      </c>
      <c r="H81" s="68" t="s">
        <v>203</v>
      </c>
      <c r="I81" s="68" t="s">
        <v>204</v>
      </c>
      <c r="J81" s="67" t="s">
        <v>205</v>
      </c>
      <c r="K81" s="68" t="s">
        <v>125</v>
      </c>
      <c r="L81" s="68" t="s">
        <v>206</v>
      </c>
      <c r="M81" s="68" t="s">
        <v>207</v>
      </c>
      <c r="N81" s="75" t="s">
        <v>208</v>
      </c>
      <c r="O81" s="68" t="s">
        <v>209</v>
      </c>
      <c r="Q81" s="76"/>
      <c r="R81" s="7"/>
      <c r="S81" s="7"/>
    </row>
    <row r="82" spans="3:19" ht="78.75" customHeight="1" x14ac:dyDescent="0.25">
      <c r="C82" s="20"/>
      <c r="D82" s="50">
        <v>15</v>
      </c>
      <c r="E82" s="45" t="s">
        <v>210</v>
      </c>
      <c r="F82" s="45" t="s">
        <v>211</v>
      </c>
      <c r="G82" s="62" t="s">
        <v>136</v>
      </c>
      <c r="H82" s="45" t="s">
        <v>212</v>
      </c>
      <c r="I82" s="45" t="s">
        <v>213</v>
      </c>
      <c r="J82" s="62" t="s">
        <v>214</v>
      </c>
      <c r="K82" s="45" t="s">
        <v>90</v>
      </c>
      <c r="L82" s="45" t="s">
        <v>215</v>
      </c>
      <c r="M82" s="45" t="s">
        <v>216</v>
      </c>
      <c r="N82" s="63">
        <v>320960</v>
      </c>
      <c r="O82" s="45" t="s">
        <v>217</v>
      </c>
      <c r="Q82" s="10"/>
      <c r="R82" s="7"/>
      <c r="S82" s="7"/>
    </row>
    <row r="83" spans="3:19" ht="60" x14ac:dyDescent="0.25">
      <c r="C83" s="20"/>
      <c r="D83" s="50">
        <v>16</v>
      </c>
      <c r="E83" s="45" t="s">
        <v>210</v>
      </c>
      <c r="F83" s="45" t="s">
        <v>218</v>
      </c>
      <c r="G83" s="62" t="s">
        <v>136</v>
      </c>
      <c r="H83" s="45" t="s">
        <v>219</v>
      </c>
      <c r="I83" s="45" t="s">
        <v>220</v>
      </c>
      <c r="J83" s="62" t="s">
        <v>221</v>
      </c>
      <c r="K83" s="45" t="s">
        <v>90</v>
      </c>
      <c r="L83" s="45" t="s">
        <v>222</v>
      </c>
      <c r="M83" s="45" t="s">
        <v>223</v>
      </c>
      <c r="N83" s="63">
        <v>540000</v>
      </c>
      <c r="O83" s="45" t="s">
        <v>217</v>
      </c>
      <c r="Q83" s="10"/>
      <c r="R83" s="7"/>
      <c r="S83" s="7"/>
    </row>
    <row r="84" spans="3:19" ht="60" x14ac:dyDescent="0.25">
      <c r="C84" s="20"/>
      <c r="D84" s="50">
        <v>17</v>
      </c>
      <c r="E84" s="45" t="s">
        <v>224</v>
      </c>
      <c r="F84" s="45" t="s">
        <v>225</v>
      </c>
      <c r="G84" s="62" t="s">
        <v>136</v>
      </c>
      <c r="H84" s="45" t="s">
        <v>226</v>
      </c>
      <c r="I84" s="45" t="s">
        <v>227</v>
      </c>
      <c r="J84" s="62" t="s">
        <v>228</v>
      </c>
      <c r="K84" s="45" t="s">
        <v>229</v>
      </c>
      <c r="L84" s="45" t="s">
        <v>230</v>
      </c>
      <c r="M84" s="45" t="s">
        <v>231</v>
      </c>
      <c r="N84" s="63" t="s">
        <v>232</v>
      </c>
      <c r="O84" s="45" t="s">
        <v>217</v>
      </c>
      <c r="Q84" s="10"/>
      <c r="R84" s="7"/>
      <c r="S84" s="7"/>
    </row>
    <row r="85" spans="3:19" ht="60" x14ac:dyDescent="0.25">
      <c r="C85" s="20"/>
      <c r="D85" s="50">
        <v>18</v>
      </c>
      <c r="E85" s="45" t="s">
        <v>233</v>
      </c>
      <c r="F85" s="45" t="s">
        <v>234</v>
      </c>
      <c r="G85" s="62" t="s">
        <v>23</v>
      </c>
      <c r="H85" s="45" t="s">
        <v>235</v>
      </c>
      <c r="I85" s="45" t="s">
        <v>236</v>
      </c>
      <c r="J85" s="62" t="s">
        <v>237</v>
      </c>
      <c r="K85" s="45" t="s">
        <v>90</v>
      </c>
      <c r="L85" s="83" t="s">
        <v>238</v>
      </c>
      <c r="M85" s="83" t="s">
        <v>239</v>
      </c>
      <c r="N85" s="85" t="s">
        <v>240</v>
      </c>
      <c r="O85" s="83" t="s">
        <v>241</v>
      </c>
      <c r="Q85" s="10"/>
      <c r="R85" s="7"/>
      <c r="S85" s="7"/>
    </row>
    <row r="86" spans="3:19" ht="30" x14ac:dyDescent="0.25">
      <c r="C86" s="20"/>
      <c r="D86" s="50">
        <v>19</v>
      </c>
      <c r="E86" s="45" t="s">
        <v>242</v>
      </c>
      <c r="F86" s="45" t="s">
        <v>243</v>
      </c>
      <c r="G86" s="62" t="s">
        <v>23</v>
      </c>
      <c r="H86" s="45" t="s">
        <v>244</v>
      </c>
      <c r="I86" s="45" t="s">
        <v>245</v>
      </c>
      <c r="J86" s="64" t="s">
        <v>246</v>
      </c>
      <c r="K86" s="45" t="s">
        <v>90</v>
      </c>
      <c r="L86" s="45">
        <v>400</v>
      </c>
      <c r="M86" s="45">
        <v>0.3</v>
      </c>
      <c r="N86" s="63"/>
      <c r="O86" s="45" t="s">
        <v>247</v>
      </c>
      <c r="Q86" s="10"/>
      <c r="R86" s="7"/>
      <c r="S86" s="7"/>
    </row>
    <row r="87" spans="3:19" ht="30" x14ac:dyDescent="0.25">
      <c r="C87" s="20"/>
      <c r="D87" s="50">
        <v>20</v>
      </c>
      <c r="E87" s="45" t="s">
        <v>248</v>
      </c>
      <c r="F87" s="45"/>
      <c r="G87" s="62" t="s">
        <v>23</v>
      </c>
      <c r="H87" s="45" t="s">
        <v>249</v>
      </c>
      <c r="I87" s="45" t="s">
        <v>250</v>
      </c>
      <c r="J87" s="62" t="s">
        <v>251</v>
      </c>
      <c r="K87" s="45" t="s">
        <v>252</v>
      </c>
      <c r="L87" s="45">
        <v>206</v>
      </c>
      <c r="M87" s="45">
        <v>0.87</v>
      </c>
      <c r="N87" s="63"/>
      <c r="O87" s="45" t="s">
        <v>247</v>
      </c>
      <c r="Q87" s="10"/>
      <c r="R87" s="7"/>
      <c r="S87" s="7"/>
    </row>
    <row r="88" spans="3:19" ht="45" x14ac:dyDescent="0.25">
      <c r="C88" s="20"/>
      <c r="D88" s="50">
        <v>21</v>
      </c>
      <c r="E88" s="45" t="s">
        <v>253</v>
      </c>
      <c r="F88" s="45" t="s">
        <v>254</v>
      </c>
      <c r="G88" s="62" t="s">
        <v>23</v>
      </c>
      <c r="H88" s="45" t="s">
        <v>255</v>
      </c>
      <c r="I88" s="45" t="s">
        <v>256</v>
      </c>
      <c r="J88" s="64" t="s">
        <v>257</v>
      </c>
      <c r="K88" s="45" t="s">
        <v>252</v>
      </c>
      <c r="L88" s="45">
        <v>200</v>
      </c>
      <c r="M88" s="45">
        <v>0.37</v>
      </c>
      <c r="N88" s="63" t="s">
        <v>258</v>
      </c>
      <c r="O88" s="83" t="s">
        <v>259</v>
      </c>
      <c r="Q88" s="10"/>
      <c r="R88" s="7"/>
      <c r="S88" s="7"/>
    </row>
    <row r="89" spans="3:19" x14ac:dyDescent="0.25">
      <c r="C89" s="20"/>
      <c r="D89" s="50">
        <v>22</v>
      </c>
      <c r="E89" s="45" t="s">
        <v>260</v>
      </c>
      <c r="F89" s="45" t="s">
        <v>261</v>
      </c>
      <c r="G89" s="62" t="s">
        <v>28</v>
      </c>
      <c r="H89" s="45" t="s">
        <v>262</v>
      </c>
      <c r="I89" s="45" t="s">
        <v>263</v>
      </c>
      <c r="J89" s="62" t="s">
        <v>264</v>
      </c>
      <c r="K89" s="45" t="s">
        <v>125</v>
      </c>
      <c r="L89" s="45" t="s">
        <v>265</v>
      </c>
      <c r="M89" s="45" t="s">
        <v>266</v>
      </c>
      <c r="N89" s="63">
        <v>485936.24</v>
      </c>
      <c r="O89" s="45" t="s">
        <v>267</v>
      </c>
      <c r="Q89" s="10"/>
      <c r="R89" s="7"/>
      <c r="S89" s="7"/>
    </row>
    <row r="90" spans="3:19" ht="44.45" customHeight="1" x14ac:dyDescent="0.25">
      <c r="C90" s="20"/>
      <c r="D90" s="50">
        <v>23</v>
      </c>
      <c r="E90" s="69">
        <v>44305</v>
      </c>
      <c r="F90" s="45" t="s">
        <v>268</v>
      </c>
      <c r="G90" s="45" t="s">
        <v>23</v>
      </c>
      <c r="H90" s="63" t="s">
        <v>269</v>
      </c>
      <c r="I90" s="45" t="s">
        <v>270</v>
      </c>
      <c r="J90" s="62" t="s">
        <v>271</v>
      </c>
      <c r="K90" s="45" t="s">
        <v>90</v>
      </c>
      <c r="L90" s="45" t="s">
        <v>272</v>
      </c>
      <c r="M90" s="45"/>
      <c r="N90" s="63"/>
      <c r="O90" s="65" t="s">
        <v>273</v>
      </c>
      <c r="P90" s="1"/>
      <c r="Q90" s="1"/>
      <c r="R90" s="7"/>
      <c r="S90" s="7"/>
    </row>
    <row r="91" spans="3:19" ht="30" x14ac:dyDescent="0.25">
      <c r="C91" s="20"/>
      <c r="D91" s="50">
        <v>24</v>
      </c>
      <c r="E91" s="69">
        <v>44306</v>
      </c>
      <c r="F91" s="45" t="s">
        <v>274</v>
      </c>
      <c r="G91" s="45" t="s">
        <v>48</v>
      </c>
      <c r="H91" s="63" t="s">
        <v>275</v>
      </c>
      <c r="I91" s="45" t="s">
        <v>276</v>
      </c>
      <c r="J91" s="64" t="s">
        <v>277</v>
      </c>
      <c r="K91" s="45" t="s">
        <v>278</v>
      </c>
      <c r="L91" s="45" t="s">
        <v>279</v>
      </c>
      <c r="M91" s="45" t="s">
        <v>280</v>
      </c>
      <c r="N91" s="63" t="s">
        <v>281</v>
      </c>
      <c r="O91" s="65" t="s">
        <v>282</v>
      </c>
      <c r="P91" s="1"/>
      <c r="Q91" s="1"/>
      <c r="R91" s="7"/>
      <c r="S91" s="7"/>
    </row>
    <row r="92" spans="3:19" ht="45" customHeight="1" x14ac:dyDescent="0.25">
      <c r="C92" s="20"/>
      <c r="D92" s="50">
        <v>25</v>
      </c>
      <c r="E92" s="69">
        <v>44306</v>
      </c>
      <c r="F92" s="45" t="s">
        <v>283</v>
      </c>
      <c r="G92" s="45" t="s">
        <v>23</v>
      </c>
      <c r="H92" s="63" t="s">
        <v>284</v>
      </c>
      <c r="I92" s="45" t="s">
        <v>270</v>
      </c>
      <c r="J92" s="62" t="s">
        <v>285</v>
      </c>
      <c r="K92" s="45" t="s">
        <v>90</v>
      </c>
      <c r="L92" s="45"/>
      <c r="M92" s="45"/>
      <c r="N92" s="63"/>
      <c r="O92" s="65" t="s">
        <v>286</v>
      </c>
      <c r="P92" s="1"/>
      <c r="Q92" s="1">
        <f>32-6</f>
        <v>26</v>
      </c>
      <c r="R92" s="7"/>
      <c r="S92" s="7"/>
    </row>
    <row r="93" spans="3:19" ht="71.45" customHeight="1" x14ac:dyDescent="0.25">
      <c r="C93" s="20"/>
      <c r="D93" s="50">
        <v>26</v>
      </c>
      <c r="E93" s="69">
        <v>44306</v>
      </c>
      <c r="F93" s="45" t="s">
        <v>287</v>
      </c>
      <c r="G93" s="45" t="s">
        <v>48</v>
      </c>
      <c r="H93" s="63" t="s">
        <v>288</v>
      </c>
      <c r="I93" s="45" t="s">
        <v>289</v>
      </c>
      <c r="J93" s="64" t="s">
        <v>290</v>
      </c>
      <c r="K93" s="45" t="s">
        <v>278</v>
      </c>
      <c r="L93" s="45" t="s">
        <v>291</v>
      </c>
      <c r="M93" s="45" t="s">
        <v>292</v>
      </c>
      <c r="N93" s="63" t="s">
        <v>293</v>
      </c>
      <c r="O93" s="65" t="s">
        <v>282</v>
      </c>
      <c r="P93" s="1"/>
      <c r="Q93" s="1"/>
      <c r="R93" s="7"/>
      <c r="S93" s="7"/>
    </row>
    <row r="94" spans="3:19" ht="57.75" customHeight="1" x14ac:dyDescent="0.25">
      <c r="C94" s="20"/>
      <c r="D94" s="50">
        <v>27</v>
      </c>
      <c r="E94" s="69">
        <v>44312</v>
      </c>
      <c r="F94" s="45"/>
      <c r="G94" s="45" t="s">
        <v>48</v>
      </c>
      <c r="H94" s="63" t="s">
        <v>294</v>
      </c>
      <c r="I94" s="45" t="s">
        <v>295</v>
      </c>
      <c r="J94" s="64" t="s">
        <v>296</v>
      </c>
      <c r="K94" s="45" t="s">
        <v>85</v>
      </c>
      <c r="L94" s="45" t="s">
        <v>297</v>
      </c>
      <c r="M94" s="45" t="s">
        <v>298</v>
      </c>
      <c r="N94" s="63" t="s">
        <v>299</v>
      </c>
      <c r="O94" s="45" t="s">
        <v>300</v>
      </c>
      <c r="P94" s="1"/>
      <c r="Q94" s="1"/>
      <c r="R94" s="7"/>
      <c r="S94" s="7"/>
    </row>
    <row r="95" spans="3:19" ht="30" x14ac:dyDescent="0.25">
      <c r="C95" s="20"/>
      <c r="D95" s="50">
        <v>28</v>
      </c>
      <c r="E95" s="65" t="s">
        <v>301</v>
      </c>
      <c r="F95" s="65" t="s">
        <v>302</v>
      </c>
      <c r="G95" s="65" t="s">
        <v>23</v>
      </c>
      <c r="H95" s="66" t="s">
        <v>303</v>
      </c>
      <c r="I95" s="65" t="s">
        <v>304</v>
      </c>
      <c r="J95" s="77" t="s">
        <v>305</v>
      </c>
      <c r="K95" s="65" t="s">
        <v>306</v>
      </c>
      <c r="L95" s="65" t="s">
        <v>307</v>
      </c>
      <c r="M95" s="65" t="s">
        <v>307</v>
      </c>
      <c r="N95" s="66" t="s">
        <v>308</v>
      </c>
      <c r="O95" s="65" t="s">
        <v>300</v>
      </c>
      <c r="P95" s="1"/>
      <c r="Q95" s="1"/>
      <c r="R95" s="7"/>
      <c r="S95" s="7"/>
    </row>
    <row r="96" spans="3:19" ht="47.25" customHeight="1" x14ac:dyDescent="0.25">
      <c r="C96" s="20"/>
      <c r="D96" s="50">
        <v>29</v>
      </c>
      <c r="E96" s="65" t="s">
        <v>301</v>
      </c>
      <c r="F96" s="65" t="s">
        <v>309</v>
      </c>
      <c r="G96" s="65" t="s">
        <v>23</v>
      </c>
      <c r="H96" s="66" t="s">
        <v>310</v>
      </c>
      <c r="I96" s="65" t="s">
        <v>311</v>
      </c>
      <c r="J96" s="77" t="s">
        <v>312</v>
      </c>
      <c r="K96" s="65" t="s">
        <v>313</v>
      </c>
      <c r="L96" s="65" t="s">
        <v>307</v>
      </c>
      <c r="M96" s="65" t="s">
        <v>307</v>
      </c>
      <c r="N96" s="66" t="s">
        <v>314</v>
      </c>
      <c r="O96" s="65" t="s">
        <v>300</v>
      </c>
      <c r="P96" s="1"/>
      <c r="Q96" s="1"/>
      <c r="R96" s="7"/>
      <c r="S96" s="7"/>
    </row>
    <row r="97" spans="3:19" ht="30" x14ac:dyDescent="0.25">
      <c r="C97" s="20"/>
      <c r="D97" s="50">
        <v>30</v>
      </c>
      <c r="E97" s="65" t="s">
        <v>301</v>
      </c>
      <c r="F97" s="65" t="s">
        <v>309</v>
      </c>
      <c r="G97" s="65" t="s">
        <v>23</v>
      </c>
      <c r="H97" s="66" t="s">
        <v>315</v>
      </c>
      <c r="I97" s="65" t="s">
        <v>311</v>
      </c>
      <c r="J97" s="77" t="s">
        <v>316</v>
      </c>
      <c r="K97" s="65" t="s">
        <v>313</v>
      </c>
      <c r="L97" s="65" t="s">
        <v>307</v>
      </c>
      <c r="M97" s="65" t="s">
        <v>307</v>
      </c>
      <c r="N97" s="66" t="s">
        <v>314</v>
      </c>
      <c r="O97" s="65" t="s">
        <v>300</v>
      </c>
      <c r="P97" s="1"/>
      <c r="Q97" s="1"/>
      <c r="R97" s="7"/>
      <c r="S97" s="7"/>
    </row>
    <row r="98" spans="3:19" ht="15" customHeight="1" x14ac:dyDescent="0.25">
      <c r="C98" s="20"/>
      <c r="D98" s="50">
        <v>31</v>
      </c>
      <c r="E98" s="65" t="s">
        <v>301</v>
      </c>
      <c r="F98" s="65" t="s">
        <v>309</v>
      </c>
      <c r="G98" s="65" t="s">
        <v>23</v>
      </c>
      <c r="H98" s="66" t="s">
        <v>317</v>
      </c>
      <c r="I98" s="65" t="s">
        <v>311</v>
      </c>
      <c r="J98" s="77" t="s">
        <v>318</v>
      </c>
      <c r="K98" s="65" t="s">
        <v>313</v>
      </c>
      <c r="L98" s="65" t="s">
        <v>307</v>
      </c>
      <c r="M98" s="65" t="s">
        <v>307</v>
      </c>
      <c r="N98" s="66" t="s">
        <v>314</v>
      </c>
      <c r="O98" s="65" t="s">
        <v>300</v>
      </c>
      <c r="P98" s="1"/>
      <c r="Q98" s="1"/>
      <c r="R98" s="7"/>
      <c r="S98" s="7"/>
    </row>
    <row r="99" spans="3:19" ht="33.75" customHeight="1" x14ac:dyDescent="0.25">
      <c r="C99" s="20"/>
      <c r="D99" s="50">
        <v>32</v>
      </c>
      <c r="E99" s="65" t="s">
        <v>301</v>
      </c>
      <c r="F99" s="65" t="s">
        <v>309</v>
      </c>
      <c r="G99" s="65" t="s">
        <v>23</v>
      </c>
      <c r="H99" s="66" t="s">
        <v>319</v>
      </c>
      <c r="I99" s="65" t="s">
        <v>311</v>
      </c>
      <c r="J99" s="77" t="s">
        <v>320</v>
      </c>
      <c r="K99" s="65" t="s">
        <v>313</v>
      </c>
      <c r="L99" s="65" t="s">
        <v>307</v>
      </c>
      <c r="M99" s="65" t="s">
        <v>307</v>
      </c>
      <c r="N99" s="66" t="s">
        <v>314</v>
      </c>
      <c r="O99" s="65" t="s">
        <v>300</v>
      </c>
      <c r="P99" s="1"/>
      <c r="Q99" s="1"/>
      <c r="R99" s="7"/>
      <c r="S99" s="7"/>
    </row>
    <row r="100" spans="3:19" x14ac:dyDescent="0.25">
      <c r="C100" s="20"/>
      <c r="D100" s="50"/>
      <c r="E100" s="45"/>
      <c r="F100" s="45"/>
      <c r="G100" s="45"/>
      <c r="H100" s="63"/>
      <c r="I100" s="45"/>
      <c r="J100" s="64"/>
      <c r="K100" s="45"/>
      <c r="L100" s="45"/>
      <c r="M100" s="45"/>
      <c r="N100" s="63"/>
      <c r="O100" s="45"/>
      <c r="P100" s="1"/>
      <c r="Q100" s="1"/>
      <c r="R100" s="7"/>
      <c r="S100" s="7"/>
    </row>
    <row r="101" spans="3:19" x14ac:dyDescent="0.25">
      <c r="C101" s="20"/>
      <c r="D101" s="50"/>
      <c r="E101" s="45"/>
      <c r="F101" s="45"/>
      <c r="G101" s="45"/>
      <c r="H101" s="63"/>
      <c r="I101" s="45"/>
      <c r="J101" s="64"/>
      <c r="K101" s="45"/>
      <c r="L101" s="45"/>
      <c r="M101" s="45"/>
      <c r="N101" s="63"/>
      <c r="O101" s="45"/>
      <c r="P101" s="1"/>
      <c r="Q101" s="1"/>
      <c r="R101" s="7"/>
      <c r="S101" s="7"/>
    </row>
    <row r="102" spans="3:19" x14ac:dyDescent="0.25">
      <c r="C102" s="20"/>
      <c r="D102" s="50"/>
      <c r="E102" s="45"/>
      <c r="F102" s="45"/>
      <c r="G102" s="45"/>
      <c r="H102" s="63"/>
      <c r="I102" s="45"/>
      <c r="J102" s="64"/>
      <c r="K102" s="45"/>
      <c r="L102" s="45"/>
      <c r="M102" s="45"/>
      <c r="N102" s="63"/>
      <c r="O102" s="45"/>
      <c r="P102" s="1"/>
      <c r="Q102" s="1"/>
      <c r="R102" s="7"/>
      <c r="S102" s="7"/>
    </row>
    <row r="103" spans="3:19" ht="15.75" thickBot="1" x14ac:dyDescent="0.3">
      <c r="C103" s="20"/>
      <c r="D103" s="1"/>
      <c r="E103" s="11"/>
      <c r="F103" s="11"/>
      <c r="G103" s="11"/>
      <c r="H103" s="1"/>
      <c r="I103" s="11"/>
      <c r="J103" s="11"/>
      <c r="K103" s="11"/>
      <c r="L103" s="1"/>
      <c r="M103" s="11"/>
      <c r="N103" s="11"/>
      <c r="O103" s="11"/>
      <c r="P103" s="1"/>
      <c r="Q103" s="1"/>
      <c r="R103" s="7"/>
      <c r="S103" s="7"/>
    </row>
    <row r="104" spans="3:19" ht="16.5" thickBot="1" x14ac:dyDescent="0.3">
      <c r="C104" s="20"/>
      <c r="D104" s="1252" t="s">
        <v>321</v>
      </c>
      <c r="E104" s="1253"/>
      <c r="F104" s="1253"/>
      <c r="G104" s="1253"/>
      <c r="H104" s="1253"/>
      <c r="I104" s="1253"/>
      <c r="J104" s="1253"/>
      <c r="K104" s="1253"/>
      <c r="L104" s="1253"/>
      <c r="M104" s="1253"/>
      <c r="N104" s="1253"/>
      <c r="O104" s="1253"/>
      <c r="P104" s="1253"/>
      <c r="Q104" s="1253"/>
      <c r="R104" s="1254"/>
      <c r="S104" s="7"/>
    </row>
    <row r="105" spans="3:19" ht="15.75" x14ac:dyDescent="0.25">
      <c r="C105" s="20"/>
      <c r="D105" s="24"/>
      <c r="E105" s="24"/>
      <c r="F105" s="24"/>
      <c r="G105" s="24"/>
      <c r="H105" s="24"/>
      <c r="I105" s="24"/>
      <c r="J105" s="24"/>
      <c r="K105" s="24"/>
      <c r="L105" s="24"/>
      <c r="M105" s="24"/>
      <c r="N105" s="24"/>
      <c r="O105" s="24"/>
      <c r="P105" s="24"/>
      <c r="Q105" s="24"/>
      <c r="R105" s="25"/>
      <c r="S105" s="7"/>
    </row>
    <row r="106" spans="3:19" ht="15.75" x14ac:dyDescent="0.25">
      <c r="C106" s="20"/>
      <c r="D106" s="1266" t="s">
        <v>322</v>
      </c>
      <c r="E106" s="1267"/>
      <c r="F106" s="1267"/>
      <c r="G106" s="1267"/>
      <c r="H106" s="1267"/>
      <c r="I106" s="1267"/>
      <c r="J106" s="1267"/>
      <c r="K106" s="1267"/>
      <c r="L106" s="24"/>
      <c r="M106" s="24"/>
      <c r="N106" s="24"/>
      <c r="O106" s="24"/>
      <c r="P106" s="24"/>
      <c r="Q106" s="24"/>
      <c r="R106" s="25"/>
      <c r="S106" s="7"/>
    </row>
    <row r="107" spans="3:19" ht="15.75" x14ac:dyDescent="0.25">
      <c r="C107" s="20"/>
      <c r="D107" s="9" t="s">
        <v>9</v>
      </c>
      <c r="E107" s="9" t="s">
        <v>59</v>
      </c>
      <c r="F107" s="9" t="s">
        <v>12</v>
      </c>
      <c r="G107" s="2" t="s">
        <v>71</v>
      </c>
      <c r="H107" s="9" t="s">
        <v>106</v>
      </c>
      <c r="I107" s="9" t="s">
        <v>73</v>
      </c>
      <c r="J107" s="9" t="s">
        <v>323</v>
      </c>
      <c r="K107" s="9" t="s">
        <v>21</v>
      </c>
      <c r="L107" s="24"/>
      <c r="M107" s="24"/>
      <c r="N107" s="24"/>
      <c r="O107" s="24"/>
      <c r="P107" s="24"/>
      <c r="Q107" s="24"/>
      <c r="R107" s="25"/>
      <c r="S107" s="7"/>
    </row>
    <row r="108" spans="3:19" ht="15.75" x14ac:dyDescent="0.25">
      <c r="C108" s="20"/>
      <c r="D108" s="49"/>
      <c r="E108" s="37"/>
      <c r="F108" s="23"/>
      <c r="G108" s="21"/>
      <c r="H108" s="23"/>
      <c r="I108" s="23"/>
      <c r="J108" s="23"/>
      <c r="K108" s="67"/>
      <c r="L108" s="24"/>
      <c r="M108" s="24"/>
      <c r="N108" s="24"/>
      <c r="O108" s="24"/>
      <c r="P108" s="24"/>
      <c r="Q108" s="24"/>
      <c r="R108" s="25"/>
      <c r="S108" s="7"/>
    </row>
    <row r="109" spans="3:19" ht="15.75" x14ac:dyDescent="0.25">
      <c r="C109" s="20"/>
      <c r="D109" s="49">
        <v>1</v>
      </c>
      <c r="E109" s="37" t="s">
        <v>324</v>
      </c>
      <c r="F109" s="23" t="s">
        <v>121</v>
      </c>
      <c r="G109" s="21" t="s">
        <v>325</v>
      </c>
      <c r="H109" s="23" t="s">
        <v>326</v>
      </c>
      <c r="I109" s="23" t="s">
        <v>327</v>
      </c>
      <c r="J109" s="23" t="s">
        <v>328</v>
      </c>
      <c r="K109" s="21" t="s">
        <v>329</v>
      </c>
      <c r="L109" s="24"/>
      <c r="M109" s="24"/>
      <c r="N109" s="24"/>
      <c r="O109" s="24"/>
      <c r="P109" s="24"/>
      <c r="Q109" s="24"/>
      <c r="R109" s="25"/>
      <c r="S109" s="7"/>
    </row>
    <row r="110" spans="3:19" ht="15.75" x14ac:dyDescent="0.25">
      <c r="C110" s="20"/>
      <c r="D110" s="50">
        <v>2</v>
      </c>
      <c r="E110" s="37" t="s">
        <v>330</v>
      </c>
      <c r="F110" s="23" t="s">
        <v>48</v>
      </c>
      <c r="G110" s="21" t="s">
        <v>331</v>
      </c>
      <c r="H110" s="23" t="s">
        <v>295</v>
      </c>
      <c r="I110" s="23" t="s">
        <v>278</v>
      </c>
      <c r="J110" s="68">
        <v>12</v>
      </c>
      <c r="K110" s="67" t="s">
        <v>332</v>
      </c>
      <c r="L110" s="24"/>
      <c r="M110" s="24"/>
      <c r="N110" s="24"/>
      <c r="O110" s="24"/>
      <c r="P110" s="24"/>
      <c r="Q110" s="24"/>
      <c r="R110" s="25"/>
      <c r="S110" s="7"/>
    </row>
    <row r="111" spans="3:19" ht="15.75" x14ac:dyDescent="0.25">
      <c r="C111" s="20"/>
      <c r="D111" s="50">
        <v>3</v>
      </c>
      <c r="E111" s="37" t="s">
        <v>174</v>
      </c>
      <c r="F111" s="23" t="s">
        <v>23</v>
      </c>
      <c r="G111" s="21" t="s">
        <v>333</v>
      </c>
      <c r="H111" s="23" t="s">
        <v>334</v>
      </c>
      <c r="I111" s="23" t="s">
        <v>335</v>
      </c>
      <c r="J111" s="68">
        <v>6</v>
      </c>
      <c r="K111" s="21" t="s">
        <v>112</v>
      </c>
      <c r="L111" s="24"/>
      <c r="M111" s="24"/>
      <c r="N111" s="24"/>
      <c r="O111" s="24"/>
      <c r="P111" s="24"/>
      <c r="Q111" s="24"/>
      <c r="R111" s="25"/>
      <c r="S111" s="7"/>
    </row>
    <row r="112" spans="3:19" ht="15.75" x14ac:dyDescent="0.25">
      <c r="C112" s="20"/>
      <c r="D112" s="19">
        <v>4</v>
      </c>
      <c r="E112" s="23"/>
      <c r="F112" s="23" t="s">
        <v>336</v>
      </c>
      <c r="G112" s="21" t="s">
        <v>337</v>
      </c>
      <c r="H112" s="23" t="s">
        <v>227</v>
      </c>
      <c r="I112" s="23" t="s">
        <v>338</v>
      </c>
      <c r="J112" s="23">
        <v>7</v>
      </c>
      <c r="K112" s="67" t="s">
        <v>339</v>
      </c>
      <c r="L112" s="24"/>
      <c r="M112" s="24"/>
      <c r="N112" s="24"/>
      <c r="O112" s="24"/>
      <c r="P112" s="24"/>
      <c r="Q112" s="24"/>
      <c r="R112" s="25"/>
      <c r="S112" s="7"/>
    </row>
    <row r="113" spans="3:19" ht="30" x14ac:dyDescent="0.25">
      <c r="C113" s="20"/>
      <c r="D113" s="67">
        <v>5</v>
      </c>
      <c r="E113" s="68"/>
      <c r="F113" s="68" t="s">
        <v>336</v>
      </c>
      <c r="G113" s="67" t="s">
        <v>340</v>
      </c>
      <c r="H113" s="68" t="s">
        <v>341</v>
      </c>
      <c r="I113" s="68" t="s">
        <v>338</v>
      </c>
      <c r="J113" s="68">
        <v>3</v>
      </c>
      <c r="K113" s="67" t="s">
        <v>112</v>
      </c>
      <c r="L113" s="24"/>
      <c r="M113" s="24"/>
      <c r="N113" s="24"/>
      <c r="O113" s="24"/>
      <c r="P113" s="24"/>
      <c r="Q113" s="24"/>
      <c r="R113" s="25"/>
      <c r="S113" s="7"/>
    </row>
    <row r="114" spans="3:19" ht="15.75" x14ac:dyDescent="0.25">
      <c r="C114" s="20"/>
      <c r="D114" s="24"/>
      <c r="E114" s="24"/>
      <c r="F114" s="24"/>
      <c r="G114" s="24"/>
      <c r="H114" s="24"/>
      <c r="I114" s="24"/>
      <c r="J114" s="24"/>
      <c r="K114" s="24"/>
      <c r="L114" s="24"/>
      <c r="M114" s="24"/>
      <c r="N114" s="24"/>
      <c r="O114" s="24"/>
      <c r="P114" s="24"/>
      <c r="Q114" s="24"/>
      <c r="R114" s="25"/>
      <c r="S114" s="7"/>
    </row>
    <row r="115" spans="3:19" ht="15.75" x14ac:dyDescent="0.25">
      <c r="C115" s="20"/>
      <c r="D115" s="24"/>
      <c r="E115" s="24"/>
      <c r="F115" s="24"/>
      <c r="G115" s="24"/>
      <c r="H115" s="24"/>
      <c r="I115" s="24"/>
      <c r="J115" s="24"/>
      <c r="K115" s="24"/>
      <c r="L115" s="24"/>
      <c r="M115" s="24"/>
      <c r="N115" s="24"/>
      <c r="O115" s="24"/>
      <c r="P115" s="24"/>
      <c r="Q115" s="24"/>
      <c r="R115" s="25"/>
      <c r="S115" s="7"/>
    </row>
    <row r="116" spans="3:19" ht="15.75" thickBot="1" x14ac:dyDescent="0.3">
      <c r="C116" s="20"/>
      <c r="D116" s="1"/>
      <c r="E116" s="11"/>
      <c r="F116" s="11"/>
      <c r="G116" s="11"/>
      <c r="H116" s="1"/>
      <c r="I116" s="11"/>
      <c r="J116" s="11"/>
      <c r="K116" s="11"/>
      <c r="L116" s="1"/>
      <c r="M116" s="11"/>
      <c r="N116" s="11"/>
      <c r="O116" s="11"/>
      <c r="P116" s="1"/>
      <c r="Q116" s="1"/>
      <c r="R116" s="7"/>
      <c r="S116" s="7"/>
    </row>
    <row r="117" spans="3:19" ht="16.5" thickBot="1" x14ac:dyDescent="0.3">
      <c r="C117" s="20"/>
      <c r="D117" s="1252" t="s">
        <v>342</v>
      </c>
      <c r="E117" s="1253"/>
      <c r="F117" s="1253"/>
      <c r="G117" s="1253"/>
      <c r="H117" s="1253"/>
      <c r="I117" s="1253"/>
      <c r="J117" s="1253"/>
      <c r="K117" s="1253"/>
      <c r="L117" s="1253"/>
      <c r="M117" s="1253"/>
      <c r="N117" s="1253"/>
      <c r="O117" s="1253"/>
      <c r="P117" s="1253"/>
      <c r="Q117" s="1253"/>
      <c r="R117" s="1254"/>
      <c r="S117" s="7"/>
    </row>
    <row r="118" spans="3:19" x14ac:dyDescent="0.25">
      <c r="C118" s="20"/>
      <c r="D118" s="1268"/>
      <c r="E118" s="1269"/>
      <c r="F118" s="1269"/>
      <c r="G118" s="1269"/>
      <c r="H118" s="1269"/>
      <c r="I118" s="1269"/>
      <c r="J118" s="1269"/>
      <c r="K118" s="1269"/>
      <c r="M118" s="10"/>
      <c r="R118" s="7"/>
      <c r="S118" s="7"/>
    </row>
    <row r="119" spans="3:19" s="51" customFormat="1" x14ac:dyDescent="0.25">
      <c r="C119" s="57"/>
      <c r="D119" s="1270" t="s">
        <v>343</v>
      </c>
      <c r="E119" s="1270"/>
      <c r="F119" s="1270"/>
      <c r="G119" s="1270"/>
      <c r="H119" s="1270"/>
      <c r="I119" s="1270"/>
      <c r="J119" s="1270"/>
      <c r="K119" s="1270"/>
      <c r="M119" s="52"/>
      <c r="R119" s="53"/>
      <c r="S119" s="53"/>
    </row>
    <row r="120" spans="3:19" s="51" customFormat="1" x14ac:dyDescent="0.25">
      <c r="C120" s="57"/>
      <c r="D120" s="1265" t="s">
        <v>344</v>
      </c>
      <c r="E120" s="1265"/>
      <c r="F120" s="1265"/>
      <c r="G120" s="1265"/>
      <c r="H120" s="1265"/>
      <c r="I120" s="1265"/>
      <c r="J120" s="1265"/>
      <c r="K120" s="1265"/>
      <c r="M120" s="52"/>
      <c r="R120" s="53"/>
      <c r="S120" s="53"/>
    </row>
    <row r="121" spans="3:19" x14ac:dyDescent="0.25">
      <c r="C121" s="20"/>
      <c r="D121" s="1271" t="s">
        <v>345</v>
      </c>
      <c r="E121" s="1271"/>
      <c r="F121" s="1271"/>
      <c r="G121" s="1271"/>
      <c r="H121" s="1271"/>
      <c r="I121" s="1271"/>
      <c r="J121" s="1271"/>
      <c r="K121" s="1271"/>
      <c r="M121" s="10"/>
      <c r="R121" s="7"/>
      <c r="S121" s="7"/>
    </row>
    <row r="122" spans="3:19" ht="15" customHeight="1" x14ac:dyDescent="0.25">
      <c r="C122" s="20"/>
      <c r="D122" s="9" t="s">
        <v>9</v>
      </c>
      <c r="E122" s="9" t="s">
        <v>346</v>
      </c>
      <c r="F122" s="9" t="s">
        <v>347</v>
      </c>
      <c r="G122" s="2" t="s">
        <v>348</v>
      </c>
      <c r="H122" s="9" t="s">
        <v>349</v>
      </c>
      <c r="I122" s="9" t="s">
        <v>350</v>
      </c>
      <c r="J122" s="9" t="s">
        <v>351</v>
      </c>
      <c r="K122" s="9" t="s">
        <v>352</v>
      </c>
      <c r="R122" s="7"/>
      <c r="S122" s="7"/>
    </row>
    <row r="123" spans="3:19" ht="60" x14ac:dyDescent="0.25">
      <c r="C123" s="20"/>
      <c r="D123" s="54">
        <v>1</v>
      </c>
      <c r="E123" s="9" t="s">
        <v>353</v>
      </c>
      <c r="F123" s="9" t="s">
        <v>354</v>
      </c>
      <c r="G123" s="2" t="s">
        <v>48</v>
      </c>
      <c r="H123" s="9" t="s">
        <v>355</v>
      </c>
      <c r="I123" s="9" t="s">
        <v>356</v>
      </c>
      <c r="J123" s="9" t="s">
        <v>357</v>
      </c>
      <c r="K123" s="9" t="s">
        <v>358</v>
      </c>
      <c r="R123" s="7"/>
      <c r="S123" s="7"/>
    </row>
    <row r="124" spans="3:19" ht="60" x14ac:dyDescent="0.25">
      <c r="C124" s="20"/>
      <c r="D124" s="54">
        <v>2</v>
      </c>
      <c r="E124" s="9" t="s">
        <v>353</v>
      </c>
      <c r="F124" s="9" t="s">
        <v>359</v>
      </c>
      <c r="G124" s="2" t="s">
        <v>48</v>
      </c>
      <c r="H124" s="9" t="s">
        <v>360</v>
      </c>
      <c r="I124" s="9" t="s">
        <v>361</v>
      </c>
      <c r="J124" s="9" t="s">
        <v>362</v>
      </c>
      <c r="K124" s="9" t="s">
        <v>363</v>
      </c>
      <c r="R124" s="7"/>
      <c r="S124" s="7"/>
    </row>
    <row r="125" spans="3:19" x14ac:dyDescent="0.25">
      <c r="C125" s="20"/>
      <c r="D125" s="54">
        <v>3</v>
      </c>
      <c r="E125" s="9" t="s">
        <v>364</v>
      </c>
      <c r="F125" s="9" t="s">
        <v>365</v>
      </c>
      <c r="G125" s="2" t="s">
        <v>28</v>
      </c>
      <c r="H125" s="9" t="s">
        <v>366</v>
      </c>
      <c r="I125" s="9" t="s">
        <v>367</v>
      </c>
      <c r="J125" s="9" t="s">
        <v>368</v>
      </c>
      <c r="K125" s="9" t="s">
        <v>369</v>
      </c>
      <c r="R125" s="7"/>
      <c r="S125" s="7"/>
    </row>
    <row r="126" spans="3:19" ht="60" x14ac:dyDescent="0.25">
      <c r="C126" s="20"/>
      <c r="D126" s="54">
        <v>4</v>
      </c>
      <c r="E126" s="9" t="s">
        <v>353</v>
      </c>
      <c r="F126" s="9" t="s">
        <v>370</v>
      </c>
      <c r="G126" s="2" t="s">
        <v>48</v>
      </c>
      <c r="H126" s="9" t="s">
        <v>360</v>
      </c>
      <c r="I126" s="9" t="s">
        <v>331</v>
      </c>
      <c r="J126" s="9" t="s">
        <v>295</v>
      </c>
      <c r="K126" s="9" t="s">
        <v>363</v>
      </c>
      <c r="R126" s="7"/>
      <c r="S126" s="7"/>
    </row>
    <row r="127" spans="3:19" x14ac:dyDescent="0.25">
      <c r="C127" s="20"/>
      <c r="D127" s="54">
        <v>5</v>
      </c>
      <c r="E127" s="68" t="s">
        <v>371</v>
      </c>
      <c r="F127" s="68" t="s">
        <v>372</v>
      </c>
      <c r="G127" s="88" t="s">
        <v>28</v>
      </c>
      <c r="H127" s="68" t="s">
        <v>373</v>
      </c>
      <c r="I127" s="68" t="s">
        <v>374</v>
      </c>
      <c r="J127" s="68" t="s">
        <v>375</v>
      </c>
      <c r="K127" s="9"/>
      <c r="R127" s="7"/>
      <c r="S127" s="7"/>
    </row>
    <row r="128" spans="3:19" ht="42.95" customHeight="1" x14ac:dyDescent="0.25">
      <c r="C128" s="20"/>
      <c r="D128" s="55">
        <v>6</v>
      </c>
      <c r="E128" s="9" t="s">
        <v>376</v>
      </c>
      <c r="F128" s="9" t="s">
        <v>377</v>
      </c>
      <c r="G128" s="2" t="s">
        <v>136</v>
      </c>
      <c r="H128" s="9" t="s">
        <v>373</v>
      </c>
      <c r="I128" s="9" t="s">
        <v>378</v>
      </c>
      <c r="J128" s="9" t="s">
        <v>379</v>
      </c>
      <c r="K128" s="9" t="s">
        <v>380</v>
      </c>
      <c r="R128" s="7"/>
      <c r="S128" s="7"/>
    </row>
    <row r="129" spans="3:19" ht="30" x14ac:dyDescent="0.25">
      <c r="C129" s="20"/>
      <c r="D129" s="55">
        <v>7</v>
      </c>
      <c r="E129" s="9" t="s">
        <v>381</v>
      </c>
      <c r="F129" s="9" t="s">
        <v>382</v>
      </c>
      <c r="G129" s="2" t="s">
        <v>171</v>
      </c>
      <c r="H129" s="9" t="s">
        <v>383</v>
      </c>
      <c r="I129" s="9" t="s">
        <v>384</v>
      </c>
      <c r="J129" s="9" t="s">
        <v>385</v>
      </c>
      <c r="K129" s="9" t="s">
        <v>386</v>
      </c>
      <c r="R129" s="7"/>
      <c r="S129" s="7"/>
    </row>
    <row r="130" spans="3:19" x14ac:dyDescent="0.25">
      <c r="C130" s="20"/>
      <c r="D130" s="55">
        <v>8</v>
      </c>
      <c r="E130" s="9" t="s">
        <v>387</v>
      </c>
      <c r="F130" s="9" t="s">
        <v>388</v>
      </c>
      <c r="G130" s="2" t="s">
        <v>171</v>
      </c>
      <c r="H130" s="9" t="s">
        <v>389</v>
      </c>
      <c r="I130" s="9" t="s">
        <v>390</v>
      </c>
      <c r="J130" s="9" t="s">
        <v>385</v>
      </c>
      <c r="K130" s="9" t="s">
        <v>386</v>
      </c>
      <c r="R130" s="7"/>
      <c r="S130" s="7"/>
    </row>
    <row r="131" spans="3:19" ht="30" x14ac:dyDescent="0.25">
      <c r="C131" s="20"/>
      <c r="D131" s="55">
        <v>9</v>
      </c>
      <c r="E131" s="9" t="s">
        <v>391</v>
      </c>
      <c r="F131" s="9" t="s">
        <v>392</v>
      </c>
      <c r="G131" s="2" t="s">
        <v>28</v>
      </c>
      <c r="H131" s="9" t="s">
        <v>383</v>
      </c>
      <c r="I131" s="9" t="s">
        <v>393</v>
      </c>
      <c r="J131" s="9" t="s">
        <v>385</v>
      </c>
      <c r="K131" s="9" t="s">
        <v>394</v>
      </c>
      <c r="R131" s="7"/>
      <c r="S131" s="7"/>
    </row>
    <row r="132" spans="3:19" ht="15" customHeight="1" x14ac:dyDescent="0.25">
      <c r="C132" s="20"/>
      <c r="D132" s="55">
        <v>10</v>
      </c>
      <c r="E132" s="9" t="s">
        <v>395</v>
      </c>
      <c r="F132" s="9" t="s">
        <v>396</v>
      </c>
      <c r="G132" s="2" t="s">
        <v>397</v>
      </c>
      <c r="H132" s="9" t="s">
        <v>373</v>
      </c>
      <c r="I132" s="9" t="s">
        <v>398</v>
      </c>
      <c r="J132" s="9" t="s">
        <v>399</v>
      </c>
      <c r="K132" s="9" t="s">
        <v>386</v>
      </c>
      <c r="R132" s="7"/>
      <c r="S132" s="7"/>
    </row>
    <row r="133" spans="3:19" ht="30" x14ac:dyDescent="0.25">
      <c r="C133" s="20"/>
      <c r="D133" s="55">
        <v>11</v>
      </c>
      <c r="E133" s="9" t="s">
        <v>400</v>
      </c>
      <c r="F133" s="9" t="s">
        <v>401</v>
      </c>
      <c r="G133" s="2" t="s">
        <v>136</v>
      </c>
      <c r="H133" s="9" t="s">
        <v>373</v>
      </c>
      <c r="I133" s="9" t="s">
        <v>402</v>
      </c>
      <c r="J133" s="9" t="s">
        <v>385</v>
      </c>
      <c r="K133" s="9" t="s">
        <v>386</v>
      </c>
      <c r="R133" s="7"/>
      <c r="S133" s="7"/>
    </row>
    <row r="134" spans="3:19" ht="30" x14ac:dyDescent="0.25">
      <c r="C134" s="20"/>
      <c r="D134" s="55">
        <v>12</v>
      </c>
      <c r="E134" s="9" t="s">
        <v>381</v>
      </c>
      <c r="F134" s="9" t="s">
        <v>403</v>
      </c>
      <c r="G134" s="2" t="s">
        <v>136</v>
      </c>
      <c r="H134" s="9" t="s">
        <v>383</v>
      </c>
      <c r="I134" s="9" t="s">
        <v>404</v>
      </c>
      <c r="J134" s="9" t="s">
        <v>399</v>
      </c>
      <c r="K134" s="9" t="s">
        <v>386</v>
      </c>
      <c r="R134" s="7"/>
      <c r="S134" s="7"/>
    </row>
    <row r="135" spans="3:19" ht="30" x14ac:dyDescent="0.25">
      <c r="C135" s="20"/>
      <c r="D135" s="55">
        <v>13</v>
      </c>
      <c r="E135" s="9" t="s">
        <v>405</v>
      </c>
      <c r="F135" s="9" t="s">
        <v>406</v>
      </c>
      <c r="G135" s="2" t="s">
        <v>136</v>
      </c>
      <c r="H135" s="9" t="s">
        <v>373</v>
      </c>
      <c r="I135" s="9" t="s">
        <v>407</v>
      </c>
      <c r="J135" s="9" t="s">
        <v>385</v>
      </c>
      <c r="K135" s="9" t="s">
        <v>386</v>
      </c>
      <c r="R135" s="7"/>
      <c r="S135" s="7"/>
    </row>
    <row r="136" spans="3:19" x14ac:dyDescent="0.25">
      <c r="C136" s="20"/>
      <c r="D136" s="55">
        <v>14</v>
      </c>
      <c r="E136" s="9" t="s">
        <v>408</v>
      </c>
      <c r="F136" s="9" t="s">
        <v>409</v>
      </c>
      <c r="G136" s="2" t="s">
        <v>410</v>
      </c>
      <c r="H136" s="9" t="s">
        <v>411</v>
      </c>
      <c r="I136" s="9" t="s">
        <v>412</v>
      </c>
      <c r="J136" s="9" t="s">
        <v>399</v>
      </c>
      <c r="K136" s="9" t="s">
        <v>386</v>
      </c>
      <c r="R136" s="7"/>
      <c r="S136" s="7"/>
    </row>
    <row r="137" spans="3:19" x14ac:dyDescent="0.25">
      <c r="C137" s="20"/>
      <c r="D137" s="55">
        <v>15</v>
      </c>
      <c r="E137" s="9" t="s">
        <v>408</v>
      </c>
      <c r="F137" s="9" t="s">
        <v>413</v>
      </c>
      <c r="G137" s="2" t="s">
        <v>410</v>
      </c>
      <c r="H137" s="9" t="s">
        <v>411</v>
      </c>
      <c r="I137" s="9" t="s">
        <v>414</v>
      </c>
      <c r="J137" s="9" t="s">
        <v>399</v>
      </c>
      <c r="K137" s="9" t="s">
        <v>386</v>
      </c>
      <c r="R137" s="7"/>
      <c r="S137" s="7"/>
    </row>
    <row r="138" spans="3:19" ht="45" x14ac:dyDescent="0.25">
      <c r="C138" s="20"/>
      <c r="D138" s="55">
        <v>16</v>
      </c>
      <c r="E138" s="9" t="s">
        <v>376</v>
      </c>
      <c r="F138" s="9" t="s">
        <v>372</v>
      </c>
      <c r="G138" s="2" t="s">
        <v>28</v>
      </c>
      <c r="H138" s="9" t="s">
        <v>373</v>
      </c>
      <c r="I138" s="9" t="s">
        <v>415</v>
      </c>
      <c r="J138" s="9" t="s">
        <v>416</v>
      </c>
      <c r="K138" s="9" t="s">
        <v>380</v>
      </c>
      <c r="R138" s="7"/>
      <c r="S138" s="7"/>
    </row>
    <row r="139" spans="3:19" x14ac:dyDescent="0.25">
      <c r="C139" s="20"/>
      <c r="D139" s="55">
        <v>17</v>
      </c>
      <c r="E139" s="9" t="s">
        <v>417</v>
      </c>
      <c r="F139" s="9" t="s">
        <v>418</v>
      </c>
      <c r="G139" s="2" t="s">
        <v>121</v>
      </c>
      <c r="H139" s="9" t="s">
        <v>419</v>
      </c>
      <c r="I139" s="9" t="s">
        <v>420</v>
      </c>
      <c r="J139" s="9" t="s">
        <v>399</v>
      </c>
      <c r="K139" s="9" t="s">
        <v>386</v>
      </c>
      <c r="R139" s="7"/>
      <c r="S139" s="7"/>
    </row>
    <row r="140" spans="3:19" ht="30" x14ac:dyDescent="0.25">
      <c r="C140" s="20"/>
      <c r="D140" s="55">
        <v>18</v>
      </c>
      <c r="E140" s="9" t="s">
        <v>395</v>
      </c>
      <c r="F140" s="9" t="s">
        <v>278</v>
      </c>
      <c r="G140" s="2" t="s">
        <v>397</v>
      </c>
      <c r="H140" s="9" t="s">
        <v>373</v>
      </c>
      <c r="I140" s="9" t="s">
        <v>421</v>
      </c>
      <c r="J140" s="9" t="s">
        <v>399</v>
      </c>
      <c r="K140" s="9" t="s">
        <v>369</v>
      </c>
      <c r="R140" s="7"/>
      <c r="S140" s="7"/>
    </row>
    <row r="141" spans="3:19" ht="30" x14ac:dyDescent="0.25">
      <c r="C141" s="20"/>
      <c r="D141" s="55">
        <v>19</v>
      </c>
      <c r="E141" s="9" t="s">
        <v>395</v>
      </c>
      <c r="F141" s="9" t="s">
        <v>422</v>
      </c>
      <c r="G141" s="2" t="s">
        <v>397</v>
      </c>
      <c r="H141" s="9" t="s">
        <v>373</v>
      </c>
      <c r="I141" s="9" t="s">
        <v>423</v>
      </c>
      <c r="J141" s="9" t="s">
        <v>399</v>
      </c>
      <c r="K141" s="9" t="s">
        <v>424</v>
      </c>
      <c r="R141" s="7"/>
      <c r="S141" s="7"/>
    </row>
    <row r="142" spans="3:19" ht="30" x14ac:dyDescent="0.25">
      <c r="C142" s="20"/>
      <c r="D142" s="9">
        <v>20</v>
      </c>
      <c r="E142" s="9" t="s">
        <v>425</v>
      </c>
      <c r="F142" s="9" t="s">
        <v>426</v>
      </c>
      <c r="G142" s="2" t="s">
        <v>98</v>
      </c>
      <c r="H142" s="9" t="s">
        <v>427</v>
      </c>
      <c r="I142" s="9" t="s">
        <v>428</v>
      </c>
      <c r="J142" s="9" t="s">
        <v>429</v>
      </c>
      <c r="K142" s="9" t="s">
        <v>424</v>
      </c>
      <c r="R142" s="7"/>
      <c r="S142" s="7"/>
    </row>
    <row r="143" spans="3:19" x14ac:dyDescent="0.25">
      <c r="C143" s="20"/>
      <c r="R143" s="7"/>
      <c r="S143" s="7"/>
    </row>
    <row r="144" spans="3:19" x14ac:dyDescent="0.25">
      <c r="C144" s="20"/>
      <c r="R144" s="7"/>
      <c r="S144" s="7"/>
    </row>
    <row r="145" spans="3:19" ht="15.75" thickBot="1" x14ac:dyDescent="0.3">
      <c r="C145" s="20"/>
      <c r="R145" s="7"/>
      <c r="S145" s="7"/>
    </row>
    <row r="146" spans="3:19" ht="15" customHeight="1" thickBot="1" x14ac:dyDescent="0.3">
      <c r="C146" s="20"/>
      <c r="D146" s="1252" t="s">
        <v>430</v>
      </c>
      <c r="E146" s="1253"/>
      <c r="F146" s="1253"/>
      <c r="G146" s="1253"/>
      <c r="H146" s="1253"/>
      <c r="I146" s="1253"/>
      <c r="J146" s="1253"/>
      <c r="K146" s="1253"/>
      <c r="L146" s="1253"/>
      <c r="M146" s="1253"/>
      <c r="N146" s="1253"/>
      <c r="O146" s="1253"/>
      <c r="P146" s="1253"/>
      <c r="Q146" s="1253"/>
      <c r="R146" s="1254"/>
      <c r="S146" s="7"/>
    </row>
    <row r="147" spans="3:19" ht="15" customHeight="1" x14ac:dyDescent="0.25">
      <c r="C147" s="20"/>
      <c r="D147" s="24"/>
      <c r="E147" s="24"/>
      <c r="F147" s="24"/>
      <c r="G147" s="24"/>
      <c r="H147" s="24"/>
      <c r="I147" s="24"/>
      <c r="J147" s="24"/>
      <c r="K147" s="24"/>
      <c r="L147" s="24"/>
      <c r="M147" s="24"/>
      <c r="N147" s="24"/>
      <c r="O147" s="24"/>
      <c r="P147" s="24"/>
      <c r="Q147" s="24"/>
      <c r="R147" s="25"/>
      <c r="S147" s="7"/>
    </row>
    <row r="148" spans="3:19" ht="15" customHeight="1" x14ac:dyDescent="0.25">
      <c r="C148" s="20"/>
      <c r="D148" s="1272" t="s">
        <v>431</v>
      </c>
      <c r="E148" s="1273"/>
      <c r="F148" s="1273"/>
      <c r="G148" s="1273"/>
      <c r="H148" s="1273"/>
      <c r="I148" s="1273"/>
      <c r="J148" s="1273"/>
      <c r="K148" s="1273"/>
      <c r="L148" s="24"/>
      <c r="M148" s="24"/>
      <c r="N148" s="24"/>
      <c r="O148" s="24"/>
      <c r="P148" s="24"/>
      <c r="Q148" s="24"/>
      <c r="R148" s="25"/>
      <c r="S148" s="7"/>
    </row>
    <row r="149" spans="3:19" x14ac:dyDescent="0.25">
      <c r="C149" s="20"/>
      <c r="D149" s="9" t="s">
        <v>9</v>
      </c>
      <c r="E149" s="9" t="s">
        <v>432</v>
      </c>
      <c r="F149" s="9" t="s">
        <v>433</v>
      </c>
      <c r="G149" s="2" t="s">
        <v>434</v>
      </c>
      <c r="H149" s="9" t="s">
        <v>349</v>
      </c>
      <c r="I149" s="9" t="s">
        <v>350</v>
      </c>
      <c r="J149" s="9" t="s">
        <v>351</v>
      </c>
      <c r="K149" s="9" t="s">
        <v>352</v>
      </c>
      <c r="R149" s="7"/>
      <c r="S149" s="7"/>
    </row>
    <row r="150" spans="3:19" ht="15" customHeight="1" x14ac:dyDescent="0.25">
      <c r="C150" s="20"/>
      <c r="D150" s="23">
        <v>1</v>
      </c>
      <c r="E150" s="23" t="s">
        <v>435</v>
      </c>
      <c r="F150" s="22" t="s">
        <v>436</v>
      </c>
      <c r="G150" s="23" t="s">
        <v>437</v>
      </c>
      <c r="H150" s="23" t="s">
        <v>438</v>
      </c>
      <c r="I150" s="23" t="s">
        <v>439</v>
      </c>
      <c r="J150" s="23" t="s">
        <v>440</v>
      </c>
      <c r="K150" s="23" t="s">
        <v>441</v>
      </c>
      <c r="R150" s="7"/>
      <c r="S150" s="7"/>
    </row>
    <row r="151" spans="3:19" ht="30" x14ac:dyDescent="0.25">
      <c r="C151" s="20"/>
      <c r="D151" s="23">
        <v>2</v>
      </c>
      <c r="E151" s="23" t="s">
        <v>435</v>
      </c>
      <c r="F151" s="22" t="s">
        <v>442</v>
      </c>
      <c r="G151" s="23" t="s">
        <v>437</v>
      </c>
      <c r="H151" s="23" t="s">
        <v>443</v>
      </c>
      <c r="I151" s="23" t="s">
        <v>159</v>
      </c>
      <c r="J151" s="23" t="s">
        <v>444</v>
      </c>
      <c r="K151" s="23" t="s">
        <v>441</v>
      </c>
      <c r="R151" s="7"/>
      <c r="S151" s="7"/>
    </row>
    <row r="152" spans="3:19" x14ac:dyDescent="0.25">
      <c r="C152" s="20"/>
      <c r="D152" s="23">
        <v>3</v>
      </c>
      <c r="E152" s="23" t="s">
        <v>435</v>
      </c>
      <c r="F152" s="22" t="s">
        <v>445</v>
      </c>
      <c r="G152" s="23" t="s">
        <v>437</v>
      </c>
      <c r="H152" s="23" t="s">
        <v>446</v>
      </c>
      <c r="I152" s="23" t="s">
        <v>98</v>
      </c>
      <c r="J152" s="23" t="s">
        <v>447</v>
      </c>
      <c r="K152" s="23" t="s">
        <v>441</v>
      </c>
      <c r="R152" s="7"/>
      <c r="S152" s="7"/>
    </row>
    <row r="153" spans="3:19" x14ac:dyDescent="0.25">
      <c r="C153" s="20"/>
      <c r="D153" s="23">
        <v>4</v>
      </c>
      <c r="E153" s="23" t="s">
        <v>448</v>
      </c>
      <c r="F153" s="22" t="s">
        <v>449</v>
      </c>
      <c r="G153" s="23" t="s">
        <v>450</v>
      </c>
      <c r="H153" s="23" t="s">
        <v>451</v>
      </c>
      <c r="I153" s="23" t="s">
        <v>159</v>
      </c>
      <c r="J153" s="23" t="s">
        <v>452</v>
      </c>
      <c r="K153" s="23" t="s">
        <v>441</v>
      </c>
      <c r="R153" s="7"/>
      <c r="S153" s="7"/>
    </row>
    <row r="154" spans="3:19" ht="30" customHeight="1" x14ac:dyDescent="0.25">
      <c r="C154" s="20"/>
      <c r="D154" s="23">
        <v>5</v>
      </c>
      <c r="E154" s="23" t="s">
        <v>453</v>
      </c>
      <c r="F154" s="22" t="s">
        <v>454</v>
      </c>
      <c r="G154" s="23" t="s">
        <v>437</v>
      </c>
      <c r="H154" s="23" t="s">
        <v>455</v>
      </c>
      <c r="I154" s="23" t="s">
        <v>336</v>
      </c>
      <c r="J154" s="68" t="s">
        <v>456</v>
      </c>
      <c r="K154" s="23" t="s">
        <v>457</v>
      </c>
      <c r="R154" s="7"/>
      <c r="S154" s="7"/>
    </row>
    <row r="155" spans="3:19" x14ac:dyDescent="0.25">
      <c r="C155" s="20"/>
      <c r="D155" s="9"/>
      <c r="E155" s="9"/>
      <c r="F155" s="9"/>
      <c r="G155" s="2"/>
      <c r="H155" s="9"/>
      <c r="I155" s="9"/>
      <c r="J155" s="9"/>
      <c r="K155" s="9"/>
      <c r="R155" s="7"/>
      <c r="S155" s="7"/>
    </row>
    <row r="156" spans="3:19" ht="15.75" thickBot="1" x14ac:dyDescent="0.3">
      <c r="C156" s="20"/>
      <c r="D156" s="11"/>
      <c r="E156" s="11"/>
      <c r="F156" s="11"/>
      <c r="G156" s="1"/>
      <c r="H156" s="11"/>
      <c r="I156" s="11"/>
      <c r="J156" s="11"/>
      <c r="K156" s="11"/>
      <c r="R156" s="7"/>
      <c r="S156" s="7"/>
    </row>
    <row r="157" spans="3:19" ht="15" customHeight="1" thickBot="1" x14ac:dyDescent="0.3">
      <c r="C157" s="20"/>
      <c r="D157" s="1252" t="s">
        <v>458</v>
      </c>
      <c r="E157" s="1253"/>
      <c r="F157" s="1253"/>
      <c r="G157" s="1253"/>
      <c r="H157" s="1253"/>
      <c r="I157" s="1253"/>
      <c r="J157" s="1253"/>
      <c r="K157" s="1253"/>
      <c r="L157" s="1253"/>
      <c r="M157" s="1253"/>
      <c r="N157" s="1253"/>
      <c r="O157" s="1253"/>
      <c r="P157" s="1253"/>
      <c r="Q157" s="1253"/>
      <c r="R157" s="1254"/>
      <c r="S157" s="7"/>
    </row>
    <row r="158" spans="3:19" x14ac:dyDescent="0.25">
      <c r="C158" s="20"/>
      <c r="D158" s="1261" t="s">
        <v>459</v>
      </c>
      <c r="E158" s="1262"/>
      <c r="F158" s="1262"/>
      <c r="G158" s="1262"/>
      <c r="H158" s="1262"/>
      <c r="I158" s="1262"/>
      <c r="J158" s="1262"/>
      <c r="K158" s="1262"/>
      <c r="R158" s="7"/>
      <c r="S158" s="7"/>
    </row>
    <row r="159" spans="3:19" x14ac:dyDescent="0.25">
      <c r="C159" s="20"/>
      <c r="D159" s="9" t="s">
        <v>9</v>
      </c>
      <c r="E159" s="9" t="s">
        <v>12</v>
      </c>
      <c r="F159" s="9" t="s">
        <v>460</v>
      </c>
      <c r="G159" s="2" t="s">
        <v>461</v>
      </c>
      <c r="H159" s="9" t="s">
        <v>462</v>
      </c>
      <c r="I159" s="9" t="s">
        <v>349</v>
      </c>
      <c r="J159" s="9" t="s">
        <v>463</v>
      </c>
      <c r="K159" s="9" t="s">
        <v>464</v>
      </c>
      <c r="R159" s="7"/>
      <c r="S159" s="7"/>
    </row>
    <row r="160" spans="3:19" x14ac:dyDescent="0.25">
      <c r="C160" s="20"/>
      <c r="D160" s="23">
        <v>1</v>
      </c>
      <c r="E160" s="23" t="s">
        <v>465</v>
      </c>
      <c r="F160" s="22" t="s">
        <v>466</v>
      </c>
      <c r="G160" s="23" t="s">
        <v>28</v>
      </c>
      <c r="H160" s="23" t="s">
        <v>467</v>
      </c>
      <c r="I160" s="23" t="s">
        <v>468</v>
      </c>
      <c r="J160" s="23" t="s">
        <v>469</v>
      </c>
      <c r="K160" s="9"/>
      <c r="R160" s="7"/>
      <c r="S160" s="7"/>
    </row>
    <row r="161" spans="3:19" ht="30" x14ac:dyDescent="0.25">
      <c r="C161" s="20"/>
      <c r="D161" s="23">
        <v>2</v>
      </c>
      <c r="E161" s="23" t="s">
        <v>470</v>
      </c>
      <c r="F161" s="22" t="s">
        <v>471</v>
      </c>
      <c r="G161" s="23" t="s">
        <v>23</v>
      </c>
      <c r="H161" s="23" t="s">
        <v>467</v>
      </c>
      <c r="I161" s="23" t="s">
        <v>472</v>
      </c>
      <c r="J161" s="23" t="s">
        <v>473</v>
      </c>
      <c r="K161" s="9"/>
      <c r="R161" s="7"/>
      <c r="S161" s="7"/>
    </row>
    <row r="162" spans="3:19" x14ac:dyDescent="0.25">
      <c r="C162" s="20"/>
      <c r="D162" s="23">
        <v>3</v>
      </c>
      <c r="E162" s="23" t="s">
        <v>465</v>
      </c>
      <c r="F162" s="22" t="s">
        <v>335</v>
      </c>
      <c r="G162" s="23" t="s">
        <v>23</v>
      </c>
      <c r="H162" s="23" t="s">
        <v>467</v>
      </c>
      <c r="I162" s="23" t="s">
        <v>474</v>
      </c>
      <c r="J162" s="23" t="s">
        <v>475</v>
      </c>
      <c r="K162" s="9"/>
      <c r="R162" s="7"/>
      <c r="S162" s="7"/>
    </row>
    <row r="163" spans="3:19" ht="15.75" thickBot="1" x14ac:dyDescent="0.3">
      <c r="C163" s="20"/>
      <c r="R163" s="7"/>
      <c r="S163" s="7"/>
    </row>
    <row r="164" spans="3:19" ht="16.5" thickBot="1" x14ac:dyDescent="0.3">
      <c r="C164" s="20"/>
      <c r="D164" s="1252" t="s">
        <v>476</v>
      </c>
      <c r="E164" s="1253"/>
      <c r="F164" s="1253"/>
      <c r="G164" s="1253"/>
      <c r="H164" s="1253"/>
      <c r="I164" s="1253"/>
      <c r="J164" s="1253"/>
      <c r="K164" s="1253"/>
      <c r="L164" s="1253"/>
      <c r="M164" s="1253"/>
      <c r="N164" s="1253"/>
      <c r="O164" s="1253"/>
      <c r="P164" s="1253"/>
      <c r="Q164" s="1253"/>
      <c r="R164" s="1254"/>
      <c r="S164" s="7"/>
    </row>
    <row r="165" spans="3:19" ht="16.5" thickBot="1" x14ac:dyDescent="0.3">
      <c r="C165" s="20"/>
      <c r="D165" s="1255" t="s">
        <v>477</v>
      </c>
      <c r="E165" s="1256"/>
      <c r="F165" s="40">
        <f>I182</f>
        <v>5175000</v>
      </c>
      <c r="G165" s="24"/>
      <c r="H165" s="24"/>
      <c r="I165" s="24"/>
      <c r="J165" s="24"/>
      <c r="K165" s="24"/>
      <c r="L165" s="24"/>
      <c r="M165" s="24"/>
      <c r="N165" s="24"/>
      <c r="O165" s="24"/>
      <c r="P165" s="24"/>
      <c r="Q165" s="24"/>
      <c r="R165" s="25"/>
      <c r="S165" s="7"/>
    </row>
    <row r="166" spans="3:19" ht="32.25" customHeight="1" x14ac:dyDescent="0.25">
      <c r="C166" s="20"/>
      <c r="D166" s="39" t="s">
        <v>478</v>
      </c>
      <c r="E166" s="39" t="s">
        <v>479</v>
      </c>
      <c r="F166" s="39" t="s">
        <v>480</v>
      </c>
      <c r="G166" s="2" t="s">
        <v>481</v>
      </c>
      <c r="H166" s="9" t="s">
        <v>482</v>
      </c>
      <c r="I166" s="9" t="s">
        <v>483</v>
      </c>
      <c r="J166" s="9" t="s">
        <v>484</v>
      </c>
      <c r="R166" s="7"/>
      <c r="S166" s="7"/>
    </row>
    <row r="167" spans="3:19" ht="30" x14ac:dyDescent="0.25">
      <c r="C167" s="20"/>
      <c r="D167" s="9">
        <v>1</v>
      </c>
      <c r="E167" s="9" t="s">
        <v>485</v>
      </c>
      <c r="F167" s="9" t="s">
        <v>486</v>
      </c>
      <c r="G167" s="32">
        <v>250000</v>
      </c>
      <c r="H167" s="33">
        <v>0</v>
      </c>
      <c r="I167" s="33">
        <f>G167*H167</f>
        <v>0</v>
      </c>
      <c r="J167" s="33"/>
      <c r="R167" s="7"/>
      <c r="S167" s="7"/>
    </row>
    <row r="168" spans="3:19" ht="45" x14ac:dyDescent="0.25">
      <c r="C168" s="20"/>
      <c r="D168" s="9">
        <v>2</v>
      </c>
      <c r="E168" s="9" t="s">
        <v>487</v>
      </c>
      <c r="F168" s="9" t="s">
        <v>488</v>
      </c>
      <c r="G168" s="32">
        <v>5000000</v>
      </c>
      <c r="H168" s="33">
        <v>0</v>
      </c>
      <c r="I168" s="33">
        <f t="shared" ref="I168:I181" si="0">G168*H168</f>
        <v>0</v>
      </c>
      <c r="J168" s="33"/>
      <c r="R168" s="7"/>
      <c r="S168" s="7"/>
    </row>
    <row r="169" spans="3:19" ht="60" x14ac:dyDescent="0.25">
      <c r="C169" s="20"/>
      <c r="D169" s="30">
        <v>3</v>
      </c>
      <c r="E169" s="9" t="s">
        <v>489</v>
      </c>
      <c r="F169" s="9" t="s">
        <v>486</v>
      </c>
      <c r="G169" s="32">
        <v>5000</v>
      </c>
      <c r="H169" s="33">
        <v>0</v>
      </c>
      <c r="I169" s="33">
        <f t="shared" si="0"/>
        <v>0</v>
      </c>
      <c r="J169" s="33"/>
      <c r="R169" s="7"/>
      <c r="S169" s="7"/>
    </row>
    <row r="170" spans="3:19" ht="60" x14ac:dyDescent="0.25">
      <c r="C170" s="20"/>
      <c r="D170" s="30">
        <v>4</v>
      </c>
      <c r="E170" s="9" t="s">
        <v>490</v>
      </c>
      <c r="F170" s="9" t="s">
        <v>488</v>
      </c>
      <c r="G170" s="32">
        <v>250000</v>
      </c>
      <c r="H170" s="33">
        <v>0</v>
      </c>
      <c r="I170" s="33">
        <f t="shared" si="0"/>
        <v>0</v>
      </c>
      <c r="J170" s="33"/>
      <c r="R170" s="7"/>
      <c r="S170" s="7"/>
    </row>
    <row r="171" spans="3:19" ht="75" x14ac:dyDescent="0.25">
      <c r="C171" s="20"/>
      <c r="D171" s="30">
        <v>5</v>
      </c>
      <c r="E171" s="9" t="s">
        <v>491</v>
      </c>
      <c r="F171" s="9" t="s">
        <v>488</v>
      </c>
      <c r="G171" s="32">
        <v>100000</v>
      </c>
      <c r="H171" s="33">
        <v>0</v>
      </c>
      <c r="I171" s="33">
        <f t="shared" si="0"/>
        <v>0</v>
      </c>
      <c r="J171" s="33"/>
      <c r="N171" s="11"/>
      <c r="O171" s="11"/>
      <c r="P171" s="11"/>
      <c r="Q171" s="11"/>
      <c r="R171" s="12"/>
      <c r="S171" s="7"/>
    </row>
    <row r="172" spans="3:19" ht="45" x14ac:dyDescent="0.25">
      <c r="C172" s="20"/>
      <c r="D172" s="30">
        <v>6</v>
      </c>
      <c r="E172" s="9" t="s">
        <v>492</v>
      </c>
      <c r="F172" s="9" t="s">
        <v>488</v>
      </c>
      <c r="G172" s="32">
        <v>1500000</v>
      </c>
      <c r="H172" s="33">
        <v>0</v>
      </c>
      <c r="I172" s="33">
        <f t="shared" si="0"/>
        <v>0</v>
      </c>
      <c r="J172" s="33"/>
      <c r="R172" s="7"/>
      <c r="S172" s="7"/>
    </row>
    <row r="173" spans="3:19" ht="90" x14ac:dyDescent="0.25">
      <c r="C173" s="20"/>
      <c r="D173" s="30">
        <v>7</v>
      </c>
      <c r="E173" s="9" t="s">
        <v>493</v>
      </c>
      <c r="F173" s="9" t="s">
        <v>488</v>
      </c>
      <c r="G173" s="32">
        <v>350000</v>
      </c>
      <c r="H173" s="33">
        <v>0</v>
      </c>
      <c r="I173" s="33">
        <f t="shared" si="0"/>
        <v>0</v>
      </c>
      <c r="J173" s="33"/>
      <c r="R173" s="7"/>
      <c r="S173" s="7"/>
    </row>
    <row r="174" spans="3:19" ht="75" x14ac:dyDescent="0.25">
      <c r="C174" s="20"/>
      <c r="D174" s="81">
        <v>8</v>
      </c>
      <c r="E174" s="68" t="s">
        <v>494</v>
      </c>
      <c r="F174" s="68" t="s">
        <v>495</v>
      </c>
      <c r="G174" s="70">
        <v>175000</v>
      </c>
      <c r="H174" s="71">
        <v>1</v>
      </c>
      <c r="I174" s="71">
        <f t="shared" si="0"/>
        <v>175000</v>
      </c>
      <c r="J174" s="33"/>
      <c r="R174" s="7"/>
      <c r="S174" s="7"/>
    </row>
    <row r="175" spans="3:19" ht="45" x14ac:dyDescent="0.25">
      <c r="C175" s="20"/>
      <c r="D175" s="30">
        <v>9</v>
      </c>
      <c r="E175" s="9" t="s">
        <v>496</v>
      </c>
      <c r="F175" s="9" t="s">
        <v>488</v>
      </c>
      <c r="G175" s="32">
        <v>500000</v>
      </c>
      <c r="H175" s="33">
        <v>0</v>
      </c>
      <c r="I175" s="33">
        <f t="shared" si="0"/>
        <v>0</v>
      </c>
      <c r="J175" s="33"/>
      <c r="R175" s="7"/>
      <c r="S175" s="7"/>
    </row>
    <row r="176" spans="3:19" ht="45" x14ac:dyDescent="0.25">
      <c r="C176" s="20"/>
      <c r="D176" s="30">
        <v>10</v>
      </c>
      <c r="E176" s="9" t="s">
        <v>497</v>
      </c>
      <c r="F176" s="9" t="s">
        <v>486</v>
      </c>
      <c r="G176" s="32">
        <v>10000</v>
      </c>
      <c r="H176" s="33">
        <v>0</v>
      </c>
      <c r="I176" s="33">
        <f t="shared" si="0"/>
        <v>0</v>
      </c>
      <c r="J176" s="33"/>
      <c r="R176" s="7"/>
      <c r="S176" s="7"/>
    </row>
    <row r="177" spans="3:19" ht="90" x14ac:dyDescent="0.25">
      <c r="C177" s="20"/>
      <c r="D177" s="81">
        <v>11</v>
      </c>
      <c r="E177" s="68" t="s">
        <v>498</v>
      </c>
      <c r="F177" s="68" t="s">
        <v>488</v>
      </c>
      <c r="G177" s="70">
        <v>1000000</v>
      </c>
      <c r="H177" s="71">
        <f>4+1</f>
        <v>5</v>
      </c>
      <c r="I177" s="71">
        <f>G177*H177</f>
        <v>5000000</v>
      </c>
      <c r="J177" s="71"/>
      <c r="R177" s="7"/>
      <c r="S177" s="7"/>
    </row>
    <row r="178" spans="3:19" ht="105" x14ac:dyDescent="0.25">
      <c r="C178" s="20"/>
      <c r="D178" s="30">
        <v>12</v>
      </c>
      <c r="E178" s="9" t="s">
        <v>499</v>
      </c>
      <c r="F178" s="9" t="s">
        <v>488</v>
      </c>
      <c r="G178" s="32">
        <v>500000</v>
      </c>
      <c r="H178" s="33">
        <v>0</v>
      </c>
      <c r="I178" s="33">
        <f t="shared" si="0"/>
        <v>0</v>
      </c>
      <c r="J178" s="33"/>
      <c r="R178" s="7"/>
      <c r="S178" s="7"/>
    </row>
    <row r="179" spans="3:19" ht="75" x14ac:dyDescent="0.25">
      <c r="C179" s="20"/>
      <c r="D179" s="30">
        <v>13</v>
      </c>
      <c r="E179" s="9" t="s">
        <v>500</v>
      </c>
      <c r="F179" s="9" t="s">
        <v>488</v>
      </c>
      <c r="G179" s="32">
        <v>250000</v>
      </c>
      <c r="H179" s="33">
        <v>0</v>
      </c>
      <c r="I179" s="33">
        <f t="shared" si="0"/>
        <v>0</v>
      </c>
      <c r="J179" s="33"/>
      <c r="R179" s="7"/>
      <c r="S179" s="7"/>
    </row>
    <row r="180" spans="3:19" x14ac:dyDescent="0.25">
      <c r="C180" s="20"/>
      <c r="D180" s="30">
        <v>14</v>
      </c>
      <c r="E180" s="9" t="s">
        <v>501</v>
      </c>
      <c r="F180" s="9"/>
      <c r="G180" s="32"/>
      <c r="H180" s="33">
        <v>0</v>
      </c>
      <c r="I180" s="33">
        <f t="shared" si="0"/>
        <v>0</v>
      </c>
      <c r="J180" s="33"/>
      <c r="R180" s="7"/>
      <c r="S180" s="7"/>
    </row>
    <row r="181" spans="3:19" x14ac:dyDescent="0.25">
      <c r="C181" s="20"/>
      <c r="D181" s="30">
        <v>15</v>
      </c>
      <c r="E181" s="9" t="s">
        <v>502</v>
      </c>
      <c r="F181" s="9"/>
      <c r="G181" s="32"/>
      <c r="H181" s="33">
        <v>0</v>
      </c>
      <c r="I181" s="33">
        <f t="shared" si="0"/>
        <v>0</v>
      </c>
      <c r="J181" s="33"/>
      <c r="R181" s="7"/>
      <c r="S181" s="7"/>
    </row>
    <row r="182" spans="3:19" ht="18.75" x14ac:dyDescent="0.3">
      <c r="C182" s="20"/>
      <c r="D182" s="1257" t="s">
        <v>503</v>
      </c>
      <c r="E182" s="1257"/>
      <c r="F182" s="1257"/>
      <c r="G182" s="1257"/>
      <c r="H182" s="1258"/>
      <c r="I182" s="38">
        <f>SUM(I167:I181)</f>
        <v>5175000</v>
      </c>
      <c r="J182" s="9"/>
      <c r="R182" s="7"/>
      <c r="S182" s="7"/>
    </row>
    <row r="183" spans="3:19" x14ac:dyDescent="0.25">
      <c r="C183" s="20"/>
      <c r="R183" s="7"/>
      <c r="S183" s="7"/>
    </row>
    <row r="184" spans="3:19" ht="15.75" thickBot="1" x14ac:dyDescent="0.3">
      <c r="C184" s="20"/>
      <c r="R184" s="7"/>
      <c r="S184" s="7"/>
    </row>
    <row r="185" spans="3:19" ht="16.5" thickBot="1" x14ac:dyDescent="0.3">
      <c r="C185" s="20"/>
      <c r="D185" s="1252" t="s">
        <v>504</v>
      </c>
      <c r="E185" s="1253"/>
      <c r="F185" s="1253"/>
      <c r="G185" s="1253"/>
      <c r="H185" s="1253"/>
      <c r="I185" s="1253"/>
      <c r="J185" s="1253"/>
      <c r="K185" s="1253"/>
      <c r="L185" s="1253"/>
      <c r="M185" s="1253"/>
      <c r="N185" s="1253"/>
      <c r="O185" s="1253"/>
      <c r="P185" s="1253"/>
      <c r="Q185" s="1253"/>
      <c r="R185" s="1254"/>
      <c r="S185" s="7"/>
    </row>
    <row r="186" spans="3:19" ht="15.75" x14ac:dyDescent="0.25">
      <c r="C186" s="20"/>
      <c r="D186" s="59"/>
      <c r="E186" s="59"/>
      <c r="R186" s="7"/>
      <c r="S186" s="7"/>
    </row>
    <row r="187" spans="3:19" x14ac:dyDescent="0.25">
      <c r="C187" s="20"/>
      <c r="R187" s="7"/>
      <c r="S187" s="7"/>
    </row>
    <row r="188" spans="3:19" x14ac:dyDescent="0.25">
      <c r="C188" s="20"/>
      <c r="R188" s="7"/>
      <c r="S188" s="7"/>
    </row>
    <row r="189" spans="3:19" x14ac:dyDescent="0.25">
      <c r="C189" s="20"/>
      <c r="R189" s="7"/>
      <c r="S189" s="7"/>
    </row>
    <row r="190" spans="3:19" x14ac:dyDescent="0.25">
      <c r="C190" s="20"/>
      <c r="R190" s="7"/>
      <c r="S190" s="7"/>
    </row>
    <row r="191" spans="3:19" x14ac:dyDescent="0.25">
      <c r="C191" s="20"/>
      <c r="R191" s="7"/>
      <c r="S191" s="7"/>
    </row>
    <row r="192" spans="3:19" x14ac:dyDescent="0.25">
      <c r="C192" s="20"/>
      <c r="R192" s="7"/>
      <c r="S192" s="7"/>
    </row>
    <row r="193" spans="3:19" ht="15.75" thickBot="1" x14ac:dyDescent="0.3">
      <c r="C193" s="20"/>
      <c r="R193" s="7"/>
      <c r="S193" s="7"/>
    </row>
    <row r="194" spans="3:19" ht="16.5" thickBot="1" x14ac:dyDescent="0.3">
      <c r="C194" s="20"/>
      <c r="D194" s="1252" t="s">
        <v>505</v>
      </c>
      <c r="E194" s="1253"/>
      <c r="F194" s="1253"/>
      <c r="G194" s="1253"/>
      <c r="H194" s="1253"/>
      <c r="I194" s="1253"/>
      <c r="J194" s="1253"/>
      <c r="K194" s="1253"/>
      <c r="L194" s="1253"/>
      <c r="M194" s="1253"/>
      <c r="N194" s="1253"/>
      <c r="O194" s="1253"/>
      <c r="P194" s="1253"/>
      <c r="Q194" s="1253"/>
      <c r="R194" s="1254"/>
      <c r="S194" s="7"/>
    </row>
    <row r="195" spans="3:19" ht="15.75" x14ac:dyDescent="0.25">
      <c r="C195" s="20"/>
      <c r="D195" s="1259" t="s">
        <v>506</v>
      </c>
      <c r="E195" s="1260"/>
      <c r="F195" s="1260"/>
      <c r="G195" s="1260"/>
      <c r="H195" s="1260"/>
      <c r="I195" s="1260"/>
      <c r="J195" s="1260"/>
      <c r="K195" s="1260"/>
      <c r="L195" s="24"/>
      <c r="M195" s="24"/>
      <c r="N195" s="24"/>
      <c r="O195" s="24"/>
      <c r="P195" s="24"/>
      <c r="Q195" s="24"/>
      <c r="R195" s="25"/>
      <c r="S195" s="7"/>
    </row>
    <row r="196" spans="3:19" ht="15.75" x14ac:dyDescent="0.25">
      <c r="C196" s="20"/>
      <c r="D196" s="1246" t="s">
        <v>507</v>
      </c>
      <c r="E196" s="1247"/>
      <c r="F196" s="1247"/>
      <c r="G196" s="1247"/>
      <c r="H196" s="1247"/>
      <c r="I196" s="1247"/>
      <c r="J196" s="1247"/>
      <c r="K196" s="24"/>
      <c r="L196" s="24"/>
      <c r="M196" s="24"/>
      <c r="N196" s="24"/>
      <c r="O196" s="24"/>
      <c r="P196" s="24"/>
      <c r="Q196" s="24"/>
      <c r="R196" s="25"/>
      <c r="S196" s="7"/>
    </row>
    <row r="197" spans="3:19" ht="15.75" x14ac:dyDescent="0.25">
      <c r="C197" s="20"/>
      <c r="D197" s="1246" t="s">
        <v>508</v>
      </c>
      <c r="E197" s="1247"/>
      <c r="F197" s="1247"/>
      <c r="G197" s="1247"/>
      <c r="H197" s="1247"/>
      <c r="I197" s="59"/>
      <c r="J197" s="59"/>
      <c r="K197" s="59"/>
      <c r="R197" s="7"/>
      <c r="S197" s="7"/>
    </row>
    <row r="198" spans="3:19" ht="15.75" x14ac:dyDescent="0.25">
      <c r="C198" s="20"/>
      <c r="D198" s="1248" t="s">
        <v>509</v>
      </c>
      <c r="E198" s="1249"/>
      <c r="F198" s="1249"/>
      <c r="G198" s="1249"/>
      <c r="H198" s="59"/>
      <c r="I198" s="59"/>
      <c r="J198" s="59"/>
      <c r="K198" s="59"/>
      <c r="R198" s="7"/>
      <c r="S198" s="7"/>
    </row>
    <row r="199" spans="3:19" x14ac:dyDescent="0.25">
      <c r="C199" s="20"/>
      <c r="R199" s="7"/>
      <c r="S199" s="7"/>
    </row>
    <row r="200" spans="3:19" ht="15.75" thickBot="1" x14ac:dyDescent="0.3">
      <c r="C200" s="20"/>
      <c r="D200" s="15"/>
      <c r="E200" s="16"/>
      <c r="F200" s="16"/>
      <c r="G200" s="16"/>
      <c r="H200" s="16"/>
      <c r="I200" s="16"/>
      <c r="J200" s="16"/>
      <c r="K200" s="13"/>
      <c r="L200" s="13"/>
      <c r="M200" s="13"/>
      <c r="N200" s="13"/>
      <c r="O200" s="13"/>
      <c r="P200" s="13"/>
      <c r="Q200" s="13"/>
      <c r="R200" s="14"/>
      <c r="S200" s="7"/>
    </row>
    <row r="201" spans="3:19" ht="15.75" x14ac:dyDescent="0.25">
      <c r="C201" s="20"/>
      <c r="D201" s="1250" t="s">
        <v>510</v>
      </c>
      <c r="E201" s="1251"/>
      <c r="F201" s="59" t="s">
        <v>511</v>
      </c>
      <c r="S201" s="7"/>
    </row>
    <row r="202" spans="3:19" ht="15.75" thickBot="1" x14ac:dyDescent="0.3">
      <c r="C202" s="31"/>
      <c r="D202" s="16"/>
      <c r="E202" s="16"/>
      <c r="F202" s="16"/>
      <c r="G202" s="16"/>
      <c r="H202" s="16"/>
      <c r="I202" s="16"/>
      <c r="J202" s="16"/>
      <c r="K202" s="16"/>
      <c r="L202" s="16"/>
      <c r="M202" s="16"/>
      <c r="N202" s="16"/>
      <c r="O202" s="16"/>
      <c r="P202" s="16"/>
      <c r="Q202" s="16"/>
      <c r="R202" s="16"/>
      <c r="S202" s="17"/>
    </row>
  </sheetData>
  <mergeCells count="34">
    <mergeCell ref="D64:R64"/>
    <mergeCell ref="D15:J15"/>
    <mergeCell ref="D17:R17"/>
    <mergeCell ref="D18:P18"/>
    <mergeCell ref="D27:R27"/>
    <mergeCell ref="D28:R28"/>
    <mergeCell ref="D35:R35"/>
    <mergeCell ref="D36:P36"/>
    <mergeCell ref="D43:R43"/>
    <mergeCell ref="D45:M45"/>
    <mergeCell ref="D56:R56"/>
    <mergeCell ref="D58:K58"/>
    <mergeCell ref="D158:K158"/>
    <mergeCell ref="D66:P66"/>
    <mergeCell ref="D104:R104"/>
    <mergeCell ref="D106:K106"/>
    <mergeCell ref="D117:R117"/>
    <mergeCell ref="D118:K118"/>
    <mergeCell ref="D119:K119"/>
    <mergeCell ref="D120:K120"/>
    <mergeCell ref="D121:K121"/>
    <mergeCell ref="D146:R146"/>
    <mergeCell ref="D148:K148"/>
    <mergeCell ref="D157:R157"/>
    <mergeCell ref="D196:J196"/>
    <mergeCell ref="D197:H197"/>
    <mergeCell ref="D198:G198"/>
    <mergeCell ref="D201:E201"/>
    <mergeCell ref="D164:R164"/>
    <mergeCell ref="D165:E165"/>
    <mergeCell ref="D182:H182"/>
    <mergeCell ref="D185:R185"/>
    <mergeCell ref="D194:R194"/>
    <mergeCell ref="D195:K195"/>
  </mergeCells>
  <pageMargins left="0.7" right="0.7" top="0.75" bottom="0.75" header="0.3" footer="0.3"/>
  <pageSetup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196"/>
  <sheetViews>
    <sheetView showGridLines="0" topLeftCell="C49" zoomScale="70" zoomScaleNormal="70" workbookViewId="0">
      <selection activeCell="O70" sqref="O70"/>
    </sheetView>
  </sheetViews>
  <sheetFormatPr defaultColWidth="9.140625" defaultRowHeight="15" x14ac:dyDescent="0.25"/>
  <cols>
    <col min="4" max="4" width="6" customWidth="1"/>
    <col min="5" max="5" width="23.85546875" bestFit="1" customWidth="1"/>
    <col min="6" max="6" width="30.85546875" customWidth="1"/>
    <col min="7" max="7" width="23" bestFit="1" customWidth="1"/>
    <col min="8" max="8" width="18.42578125" customWidth="1"/>
    <col min="9" max="9" width="21.85546875" customWidth="1"/>
    <col min="10" max="10" width="24.85546875" customWidth="1"/>
    <col min="11" max="11" width="35.42578125" bestFit="1" customWidth="1"/>
    <col min="12" max="12" width="15.42578125" bestFit="1" customWidth="1"/>
    <col min="13" max="13" width="23" customWidth="1"/>
    <col min="14" max="14" width="22.85546875" bestFit="1" customWidth="1"/>
    <col min="15" max="15" width="30.85546875" bestFit="1" customWidth="1"/>
    <col min="16" max="16" width="20.42578125" bestFit="1" customWidth="1"/>
    <col min="17" max="17" width="20" customWidth="1"/>
    <col min="18" max="18" width="26.140625" customWidth="1"/>
  </cols>
  <sheetData>
    <row r="1" spans="3:19" ht="15.75" thickBot="1" x14ac:dyDescent="0.3"/>
    <row r="2" spans="3:19" x14ac:dyDescent="0.25">
      <c r="C2" s="3"/>
      <c r="D2" s="3"/>
      <c r="E2" s="4"/>
      <c r="F2" s="4"/>
      <c r="G2" s="4"/>
      <c r="H2" s="4"/>
      <c r="I2" s="4"/>
      <c r="J2" s="4"/>
      <c r="K2" s="4"/>
      <c r="L2" s="4"/>
      <c r="M2" s="4"/>
      <c r="N2" s="4"/>
      <c r="O2" s="4"/>
      <c r="P2" s="4"/>
      <c r="Q2" s="4"/>
      <c r="R2" s="5"/>
      <c r="S2" s="5"/>
    </row>
    <row r="3" spans="3:19" x14ac:dyDescent="0.25">
      <c r="C3" s="6"/>
      <c r="D3" s="6"/>
      <c r="R3" s="7"/>
      <c r="S3" s="7"/>
    </row>
    <row r="4" spans="3:19" x14ac:dyDescent="0.25">
      <c r="C4" s="6"/>
      <c r="D4" s="6"/>
      <c r="R4" s="7"/>
      <c r="S4" s="7"/>
    </row>
    <row r="5" spans="3:19" x14ac:dyDescent="0.25">
      <c r="C5" s="6"/>
      <c r="D5" s="6"/>
      <c r="R5" s="7"/>
      <c r="S5" s="7"/>
    </row>
    <row r="6" spans="3:19" x14ac:dyDescent="0.25">
      <c r="C6" s="6"/>
      <c r="D6" s="6"/>
      <c r="R6" s="7"/>
      <c r="S6" s="7"/>
    </row>
    <row r="7" spans="3:19" x14ac:dyDescent="0.25">
      <c r="C7" s="6"/>
      <c r="D7" s="6"/>
      <c r="R7" s="7"/>
      <c r="S7" s="7"/>
    </row>
    <row r="8" spans="3:19" x14ac:dyDescent="0.25">
      <c r="C8" s="6"/>
      <c r="D8" s="6"/>
      <c r="R8" s="7"/>
      <c r="S8" s="7"/>
    </row>
    <row r="9" spans="3:19" x14ac:dyDescent="0.25">
      <c r="C9" s="6"/>
      <c r="D9" s="6"/>
      <c r="R9" s="7"/>
      <c r="S9" s="7"/>
    </row>
    <row r="10" spans="3:19" ht="61.5" x14ac:dyDescent="0.25">
      <c r="C10" s="6"/>
      <c r="D10" s="27" t="s">
        <v>0</v>
      </c>
      <c r="R10" s="7"/>
      <c r="S10" s="7"/>
    </row>
    <row r="11" spans="3:19" x14ac:dyDescent="0.25">
      <c r="C11" s="6"/>
      <c r="D11" s="8" t="s">
        <v>1</v>
      </c>
      <c r="E11" t="s">
        <v>2</v>
      </c>
      <c r="R11" s="7"/>
      <c r="S11" s="7"/>
    </row>
    <row r="12" spans="3:19" x14ac:dyDescent="0.25">
      <c r="C12" s="6"/>
      <c r="D12" s="8" t="s">
        <v>3</v>
      </c>
      <c r="E12" t="s">
        <v>4</v>
      </c>
      <c r="R12" s="7"/>
      <c r="S12" s="7"/>
    </row>
    <row r="13" spans="3:19" x14ac:dyDescent="0.25">
      <c r="C13" s="6"/>
      <c r="D13" s="8" t="s">
        <v>5</v>
      </c>
      <c r="E13" s="80" t="s">
        <v>512</v>
      </c>
      <c r="R13" s="7"/>
      <c r="S13" s="7"/>
    </row>
    <row r="14" spans="3:19" x14ac:dyDescent="0.25">
      <c r="C14" s="6"/>
      <c r="D14" s="6"/>
      <c r="R14" s="7"/>
      <c r="S14" s="7"/>
    </row>
    <row r="15" spans="3:19" ht="21" x14ac:dyDescent="0.35">
      <c r="C15" s="6"/>
      <c r="D15" s="1274" t="s">
        <v>513</v>
      </c>
      <c r="E15" s="1275"/>
      <c r="F15" s="1275"/>
      <c r="G15" s="1275"/>
      <c r="H15" s="1275"/>
      <c r="I15" s="1275"/>
      <c r="J15" s="1275"/>
      <c r="R15" s="7"/>
      <c r="S15" s="7"/>
    </row>
    <row r="16" spans="3:19" ht="15.75" thickBot="1" x14ac:dyDescent="0.3">
      <c r="C16" s="6"/>
      <c r="D16" s="6"/>
      <c r="R16" s="7"/>
      <c r="S16" s="7"/>
    </row>
    <row r="17" spans="3:19" ht="16.5" thickBot="1" x14ac:dyDescent="0.3">
      <c r="C17" s="20"/>
      <c r="D17" s="1276" t="s">
        <v>7</v>
      </c>
      <c r="E17" s="1277"/>
      <c r="F17" s="1277"/>
      <c r="G17" s="1277"/>
      <c r="H17" s="1277"/>
      <c r="I17" s="1277"/>
      <c r="J17" s="1277"/>
      <c r="K17" s="1277"/>
      <c r="L17" s="1277"/>
      <c r="M17" s="1277"/>
      <c r="N17" s="1277"/>
      <c r="O17" s="1277"/>
      <c r="P17" s="1277"/>
      <c r="Q17" s="1277"/>
      <c r="R17" s="1278"/>
      <c r="S17" s="7"/>
    </row>
    <row r="18" spans="3:19" x14ac:dyDescent="0.25">
      <c r="C18" s="20"/>
      <c r="D18" s="1279" t="s">
        <v>514</v>
      </c>
      <c r="E18" s="1279"/>
      <c r="F18" s="1279"/>
      <c r="G18" s="1279"/>
      <c r="H18" s="1279"/>
      <c r="I18" s="1279"/>
      <c r="J18" s="1279"/>
      <c r="K18" s="1279"/>
      <c r="L18" s="1279"/>
      <c r="M18" s="1279"/>
      <c r="N18" s="1279"/>
      <c r="O18" s="1279"/>
      <c r="P18" s="1279"/>
      <c r="Q18" s="78"/>
      <c r="R18" s="7"/>
      <c r="S18" s="7"/>
    </row>
    <row r="19" spans="3:19" ht="45" x14ac:dyDescent="0.25">
      <c r="C19" s="20"/>
      <c r="D19" s="19" t="s">
        <v>9</v>
      </c>
      <c r="E19" s="19" t="s">
        <v>10</v>
      </c>
      <c r="F19" s="2" t="s">
        <v>11</v>
      </c>
      <c r="G19" s="9" t="s">
        <v>12</v>
      </c>
      <c r="H19" s="2" t="s">
        <v>13</v>
      </c>
      <c r="I19" s="9" t="s">
        <v>14</v>
      </c>
      <c r="J19" s="2" t="s">
        <v>15</v>
      </c>
      <c r="K19" s="9" t="s">
        <v>16</v>
      </c>
      <c r="L19" s="9" t="s">
        <v>17</v>
      </c>
      <c r="M19" s="9" t="s">
        <v>18</v>
      </c>
      <c r="N19" s="30" t="s">
        <v>19</v>
      </c>
      <c r="O19" s="9" t="s">
        <v>20</v>
      </c>
      <c r="P19" s="9" t="s">
        <v>21</v>
      </c>
      <c r="Q19" s="11"/>
      <c r="R19" s="7"/>
      <c r="S19" s="7"/>
    </row>
    <row r="20" spans="3:19" ht="45" x14ac:dyDescent="0.25">
      <c r="C20" s="20"/>
      <c r="D20" s="56">
        <v>1</v>
      </c>
      <c r="E20" s="42">
        <v>43930</v>
      </c>
      <c r="F20" s="23" t="s">
        <v>22</v>
      </c>
      <c r="G20" s="22" t="s">
        <v>23</v>
      </c>
      <c r="H20" s="23">
        <v>49</v>
      </c>
      <c r="I20" s="22" t="s">
        <v>24</v>
      </c>
      <c r="J20" s="23" t="s">
        <v>25</v>
      </c>
      <c r="K20" s="28">
        <v>77</v>
      </c>
      <c r="L20" s="22"/>
      <c r="M20" s="29">
        <v>2023</v>
      </c>
      <c r="N20" s="23">
        <v>804</v>
      </c>
      <c r="O20" s="23">
        <v>2023</v>
      </c>
      <c r="P20" s="23" t="s">
        <v>26</v>
      </c>
      <c r="Q20" s="10"/>
      <c r="R20" s="7"/>
      <c r="S20" s="7"/>
    </row>
    <row r="21" spans="3:19" ht="45" x14ac:dyDescent="0.25">
      <c r="C21" s="20"/>
      <c r="D21" s="56">
        <v>2</v>
      </c>
      <c r="E21" s="42">
        <v>43932</v>
      </c>
      <c r="F21" s="23" t="s">
        <v>27</v>
      </c>
      <c r="G21" s="22" t="s">
        <v>28</v>
      </c>
      <c r="H21" s="23">
        <v>35</v>
      </c>
      <c r="I21" s="22" t="s">
        <v>29</v>
      </c>
      <c r="J21" s="23" t="s">
        <v>30</v>
      </c>
      <c r="K21" s="41" t="s">
        <v>31</v>
      </c>
      <c r="L21" s="22"/>
      <c r="M21" s="29">
        <v>2021</v>
      </c>
      <c r="N21" s="23">
        <v>57.4</v>
      </c>
      <c r="O21" s="23">
        <v>2021</v>
      </c>
      <c r="P21" s="23" t="s">
        <v>26</v>
      </c>
      <c r="Q21" s="10"/>
      <c r="R21" s="7"/>
      <c r="S21" s="7"/>
    </row>
    <row r="22" spans="3:19" x14ac:dyDescent="0.25">
      <c r="C22" s="20"/>
      <c r="D22" s="56">
        <v>3</v>
      </c>
      <c r="E22" s="43" t="s">
        <v>33</v>
      </c>
      <c r="F22" s="23" t="s">
        <v>34</v>
      </c>
      <c r="G22" s="22" t="s">
        <v>28</v>
      </c>
      <c r="H22" s="23">
        <v>46</v>
      </c>
      <c r="I22" s="22" t="s">
        <v>35</v>
      </c>
      <c r="J22" s="23" t="s">
        <v>30</v>
      </c>
      <c r="K22" s="41" t="s">
        <v>36</v>
      </c>
      <c r="L22" s="22">
        <v>19000</v>
      </c>
      <c r="M22" s="29">
        <v>2021</v>
      </c>
      <c r="N22" s="23">
        <v>218.06</v>
      </c>
      <c r="O22" s="23">
        <v>2021</v>
      </c>
      <c r="P22" s="23" t="s">
        <v>32</v>
      </c>
      <c r="Q22" s="10"/>
      <c r="R22" s="7"/>
      <c r="S22" s="7"/>
    </row>
    <row r="23" spans="3:19" ht="30" x14ac:dyDescent="0.25">
      <c r="C23" s="20"/>
      <c r="D23" s="21">
        <v>4</v>
      </c>
      <c r="E23" s="91">
        <v>44474</v>
      </c>
      <c r="F23" s="68"/>
      <c r="G23" s="88" t="s">
        <v>336</v>
      </c>
      <c r="H23" s="68">
        <v>130</v>
      </c>
      <c r="I23" s="88" t="s">
        <v>515</v>
      </c>
      <c r="J23" s="68" t="s">
        <v>516</v>
      </c>
      <c r="K23" s="92" t="s">
        <v>517</v>
      </c>
      <c r="L23" s="92" t="s">
        <v>517</v>
      </c>
      <c r="M23" s="92" t="s">
        <v>517</v>
      </c>
      <c r="N23" s="92" t="s">
        <v>517</v>
      </c>
      <c r="O23" s="92" t="s">
        <v>517</v>
      </c>
      <c r="P23" s="68" t="s">
        <v>32</v>
      </c>
      <c r="Q23" s="10"/>
      <c r="R23" s="7"/>
      <c r="S23" s="7"/>
    </row>
    <row r="24" spans="3:19" x14ac:dyDescent="0.25">
      <c r="C24" s="20"/>
      <c r="H24" s="10"/>
      <c r="J24" s="10"/>
      <c r="K24" s="10"/>
      <c r="L24" s="10"/>
      <c r="M24" s="10"/>
      <c r="N24" s="10"/>
      <c r="O24" s="10"/>
      <c r="P24" s="10"/>
      <c r="Q24" s="10"/>
      <c r="R24" s="7"/>
      <c r="S24" s="7"/>
    </row>
    <row r="25" spans="3:19" x14ac:dyDescent="0.25">
      <c r="C25" s="20"/>
      <c r="H25" s="10"/>
      <c r="J25" s="10"/>
      <c r="K25" s="10"/>
      <c r="L25" s="10"/>
      <c r="M25" s="10"/>
      <c r="N25" s="10"/>
      <c r="O25" s="10"/>
      <c r="P25" s="10"/>
      <c r="Q25" s="10"/>
      <c r="R25" s="7"/>
      <c r="S25" s="7"/>
    </row>
    <row r="26" spans="3:19" ht="15.75" thickBot="1" x14ac:dyDescent="0.3">
      <c r="C26" s="20"/>
      <c r="R26" s="7"/>
      <c r="S26" s="7"/>
    </row>
    <row r="27" spans="3:19" ht="16.5" thickBot="1" x14ac:dyDescent="0.3">
      <c r="C27" s="20"/>
      <c r="D27" s="1252" t="s">
        <v>37</v>
      </c>
      <c r="E27" s="1253"/>
      <c r="F27" s="1253"/>
      <c r="G27" s="1253"/>
      <c r="H27" s="1253"/>
      <c r="I27" s="1253"/>
      <c r="J27" s="1253"/>
      <c r="K27" s="1253"/>
      <c r="L27" s="1253"/>
      <c r="M27" s="1253"/>
      <c r="N27" s="1253"/>
      <c r="O27" s="1253"/>
      <c r="P27" s="1253"/>
      <c r="Q27" s="1253"/>
      <c r="R27" s="1254"/>
      <c r="S27" s="7"/>
    </row>
    <row r="28" spans="3:19" x14ac:dyDescent="0.25">
      <c r="C28" s="20"/>
      <c r="D28" s="1280" t="s">
        <v>518</v>
      </c>
      <c r="E28" s="1281"/>
      <c r="F28" s="1281"/>
      <c r="G28" s="1281"/>
      <c r="H28" s="1281"/>
      <c r="I28" s="1281"/>
      <c r="J28" s="1281"/>
      <c r="K28" s="1281"/>
      <c r="L28" s="1281"/>
      <c r="M28" s="1281"/>
      <c r="N28" s="1281"/>
      <c r="O28" s="1281"/>
      <c r="P28" s="1281"/>
      <c r="Q28" s="1281"/>
      <c r="R28" s="1282"/>
      <c r="S28" s="7"/>
    </row>
    <row r="29" spans="3:19" ht="35.450000000000003" customHeight="1" x14ac:dyDescent="0.25">
      <c r="C29" s="20"/>
      <c r="D29" s="19" t="s">
        <v>9</v>
      </c>
      <c r="E29" s="19" t="s">
        <v>10</v>
      </c>
      <c r="F29" s="2" t="s">
        <v>39</v>
      </c>
      <c r="G29" s="9" t="s">
        <v>12</v>
      </c>
      <c r="H29" s="9" t="s">
        <v>40</v>
      </c>
      <c r="I29" s="9" t="s">
        <v>41</v>
      </c>
      <c r="J29" s="2" t="s">
        <v>42</v>
      </c>
      <c r="K29" s="9" t="s">
        <v>43</v>
      </c>
      <c r="L29" s="18" t="s">
        <v>14</v>
      </c>
      <c r="M29" s="9" t="s">
        <v>44</v>
      </c>
      <c r="N29" s="30" t="s">
        <v>45</v>
      </c>
      <c r="O29" s="9" t="s">
        <v>46</v>
      </c>
      <c r="P29" s="9" t="s">
        <v>47</v>
      </c>
      <c r="Q29" s="9" t="s">
        <v>21</v>
      </c>
      <c r="R29" s="47"/>
      <c r="S29" s="7"/>
    </row>
    <row r="30" spans="3:19" ht="105" x14ac:dyDescent="0.25">
      <c r="C30" s="20"/>
      <c r="D30" s="50">
        <v>1</v>
      </c>
      <c r="E30" s="43"/>
      <c r="F30" s="23"/>
      <c r="G30" s="43" t="s">
        <v>48</v>
      </c>
      <c r="H30" s="23" t="s">
        <v>49</v>
      </c>
      <c r="I30" s="43" t="s">
        <v>50</v>
      </c>
      <c r="J30" s="23" t="s">
        <v>51</v>
      </c>
      <c r="K30" s="43" t="s">
        <v>52</v>
      </c>
      <c r="L30" s="23" t="s">
        <v>53</v>
      </c>
      <c r="M30" s="43" t="s">
        <v>54</v>
      </c>
      <c r="N30" s="23" t="s">
        <v>55</v>
      </c>
      <c r="O30" s="43">
        <v>1.18</v>
      </c>
      <c r="P30" s="23"/>
      <c r="Q30" s="45" t="s">
        <v>56</v>
      </c>
      <c r="R30" s="7"/>
      <c r="S30" s="7"/>
    </row>
    <row r="31" spans="3:19" ht="30" x14ac:dyDescent="0.25">
      <c r="C31" s="20"/>
      <c r="D31" s="50">
        <v>2</v>
      </c>
      <c r="E31" s="43" t="s">
        <v>519</v>
      </c>
      <c r="F31" s="23"/>
      <c r="G31" s="43" t="s">
        <v>48</v>
      </c>
      <c r="H31" s="23" t="s">
        <v>520</v>
      </c>
      <c r="I31" s="43" t="s">
        <v>50</v>
      </c>
      <c r="J31" s="23" t="s">
        <v>51</v>
      </c>
      <c r="K31" s="43" t="s">
        <v>52</v>
      </c>
      <c r="L31" s="23" t="s">
        <v>53</v>
      </c>
      <c r="M31" s="44" t="s">
        <v>521</v>
      </c>
      <c r="N31" s="23" t="s">
        <v>522</v>
      </c>
      <c r="O31" s="43" t="s">
        <v>523</v>
      </c>
      <c r="P31" s="23" t="s">
        <v>524</v>
      </c>
      <c r="Q31" s="45" t="s">
        <v>300</v>
      </c>
      <c r="R31" s="7"/>
      <c r="S31" s="7"/>
    </row>
    <row r="32" spans="3:19" x14ac:dyDescent="0.25">
      <c r="C32" s="20"/>
      <c r="D32" s="49">
        <v>3</v>
      </c>
      <c r="E32" s="43" t="s">
        <v>519</v>
      </c>
      <c r="F32" s="23" t="s">
        <v>525</v>
      </c>
      <c r="G32" s="43" t="s">
        <v>526</v>
      </c>
      <c r="H32" s="23" t="s">
        <v>527</v>
      </c>
      <c r="I32" s="43" t="s">
        <v>528</v>
      </c>
      <c r="J32" s="23">
        <v>143</v>
      </c>
      <c r="K32" s="43" t="s">
        <v>529</v>
      </c>
      <c r="L32" s="23" t="s">
        <v>530</v>
      </c>
      <c r="M32" s="43" t="s">
        <v>531</v>
      </c>
      <c r="N32" s="23" t="s">
        <v>532</v>
      </c>
      <c r="O32" s="43" t="s">
        <v>533</v>
      </c>
      <c r="P32" s="23" t="s">
        <v>534</v>
      </c>
      <c r="Q32" s="45" t="s">
        <v>535</v>
      </c>
      <c r="R32" s="7"/>
      <c r="S32" s="7"/>
    </row>
    <row r="33" spans="3:19" ht="27.75" customHeight="1" x14ac:dyDescent="0.25">
      <c r="C33" s="20"/>
      <c r="D33" s="49">
        <v>4</v>
      </c>
      <c r="E33" s="43" t="s">
        <v>519</v>
      </c>
      <c r="F33" s="23"/>
      <c r="G33" s="43" t="s">
        <v>526</v>
      </c>
      <c r="H33" s="23"/>
      <c r="I33" s="43" t="s">
        <v>528</v>
      </c>
      <c r="J33" s="23">
        <v>143</v>
      </c>
      <c r="K33" s="43" t="s">
        <v>529</v>
      </c>
      <c r="L33" s="23" t="s">
        <v>530</v>
      </c>
      <c r="M33" s="44" t="s">
        <v>536</v>
      </c>
      <c r="N33" s="23" t="s">
        <v>532</v>
      </c>
      <c r="O33" s="43" t="s">
        <v>537</v>
      </c>
      <c r="P33" s="23" t="s">
        <v>538</v>
      </c>
      <c r="Q33" s="45" t="s">
        <v>539</v>
      </c>
      <c r="R33" s="7"/>
      <c r="S33" s="7"/>
    </row>
    <row r="34" spans="3:19" x14ac:dyDescent="0.25">
      <c r="C34" s="20"/>
      <c r="F34" s="10"/>
      <c r="H34" s="10"/>
      <c r="J34" s="10"/>
      <c r="K34" s="10"/>
      <c r="L34" s="10"/>
      <c r="M34" s="10"/>
      <c r="N34" s="10"/>
      <c r="O34" s="10"/>
      <c r="P34" s="10"/>
      <c r="Q34" s="10"/>
      <c r="R34" s="7"/>
      <c r="S34" s="7"/>
    </row>
    <row r="35" spans="3:19" ht="15.75" thickBot="1" x14ac:dyDescent="0.3">
      <c r="C35" s="20"/>
      <c r="F35" s="10"/>
      <c r="H35" s="10"/>
      <c r="J35" s="10"/>
      <c r="K35" s="10"/>
      <c r="L35" s="10"/>
      <c r="M35" s="10"/>
      <c r="N35" s="10"/>
      <c r="O35" s="10"/>
      <c r="P35" s="10"/>
      <c r="Q35" s="10"/>
      <c r="R35" s="7"/>
      <c r="S35" s="7"/>
    </row>
    <row r="36" spans="3:19" ht="16.5" thickBot="1" x14ac:dyDescent="0.3">
      <c r="C36" s="20"/>
      <c r="D36" s="1252" t="s">
        <v>57</v>
      </c>
      <c r="E36" s="1253"/>
      <c r="F36" s="1253"/>
      <c r="G36" s="1253"/>
      <c r="H36" s="1253"/>
      <c r="I36" s="1253"/>
      <c r="J36" s="1253"/>
      <c r="K36" s="1253"/>
      <c r="L36" s="1253"/>
      <c r="M36" s="1253"/>
      <c r="N36" s="1253"/>
      <c r="O36" s="1253"/>
      <c r="P36" s="1253"/>
      <c r="Q36" s="1253"/>
      <c r="R36" s="1254"/>
      <c r="S36" s="7"/>
    </row>
    <row r="37" spans="3:19" ht="15.75" x14ac:dyDescent="0.25">
      <c r="C37" s="20"/>
      <c r="D37" s="1280" t="s">
        <v>58</v>
      </c>
      <c r="E37" s="1281"/>
      <c r="F37" s="1281"/>
      <c r="G37" s="1281"/>
      <c r="H37" s="1281"/>
      <c r="I37" s="1281"/>
      <c r="J37" s="1281"/>
      <c r="K37" s="1281"/>
      <c r="L37" s="1281"/>
      <c r="M37" s="1281"/>
      <c r="N37" s="1281"/>
      <c r="O37" s="1281"/>
      <c r="P37" s="1281"/>
      <c r="Q37" s="46"/>
      <c r="R37" s="26"/>
      <c r="S37" s="7"/>
    </row>
    <row r="38" spans="3:19" x14ac:dyDescent="0.25">
      <c r="C38" s="20"/>
      <c r="D38" s="19" t="s">
        <v>9</v>
      </c>
      <c r="E38" s="19" t="s">
        <v>59</v>
      </c>
      <c r="F38" s="19" t="s">
        <v>12</v>
      </c>
      <c r="G38" s="2" t="s">
        <v>60</v>
      </c>
      <c r="H38" s="9" t="s">
        <v>61</v>
      </c>
      <c r="I38" s="9" t="s">
        <v>62</v>
      </c>
      <c r="J38" s="9" t="s">
        <v>63</v>
      </c>
      <c r="K38" s="9" t="s">
        <v>43</v>
      </c>
      <c r="L38" s="9" t="s">
        <v>14</v>
      </c>
      <c r="M38" s="9" t="s">
        <v>64</v>
      </c>
      <c r="N38" s="9" t="s">
        <v>65</v>
      </c>
      <c r="O38" s="9" t="s">
        <v>66</v>
      </c>
      <c r="P38" s="9" t="s">
        <v>67</v>
      </c>
      <c r="Q38" s="9" t="s">
        <v>68</v>
      </c>
      <c r="R38" s="9" t="s">
        <v>21</v>
      </c>
      <c r="S38" s="7"/>
    </row>
    <row r="39" spans="3:19" x14ac:dyDescent="0.25">
      <c r="C39" s="20"/>
      <c r="D39" s="50"/>
      <c r="E39" s="43"/>
      <c r="F39" s="23"/>
      <c r="G39" s="43"/>
      <c r="H39" s="23"/>
      <c r="I39" s="43"/>
      <c r="J39" s="23"/>
      <c r="K39" s="43"/>
      <c r="L39" s="23"/>
      <c r="M39" s="44"/>
      <c r="N39" s="44"/>
      <c r="O39" s="23"/>
      <c r="P39" s="43"/>
      <c r="Q39" s="23"/>
      <c r="R39" s="61"/>
      <c r="S39" s="7"/>
    </row>
    <row r="40" spans="3:19" x14ac:dyDescent="0.25">
      <c r="C40" s="20"/>
      <c r="D40" s="19"/>
      <c r="E40" s="43"/>
      <c r="F40" s="23"/>
      <c r="G40" s="43"/>
      <c r="H40" s="23"/>
      <c r="I40" s="43"/>
      <c r="J40" s="23"/>
      <c r="K40" s="43"/>
      <c r="L40" s="23"/>
      <c r="M40" s="44"/>
      <c r="N40" s="44"/>
      <c r="O40" s="23"/>
      <c r="P40" s="43"/>
      <c r="Q40" s="23"/>
      <c r="R40" s="61"/>
      <c r="S40" s="7"/>
    </row>
    <row r="41" spans="3:19" x14ac:dyDescent="0.25">
      <c r="C41" s="20"/>
      <c r="D41" s="1"/>
      <c r="E41" s="11"/>
      <c r="F41" s="11"/>
      <c r="G41" s="11"/>
      <c r="H41" s="1"/>
      <c r="I41" s="11"/>
      <c r="J41" s="11"/>
      <c r="K41" s="11"/>
      <c r="L41" s="11"/>
      <c r="M41" s="11"/>
      <c r="N41" s="11"/>
      <c r="O41" s="11"/>
      <c r="P41" s="11"/>
      <c r="Q41" s="11"/>
      <c r="R41" s="7"/>
      <c r="S41" s="7"/>
    </row>
    <row r="42" spans="3:19" x14ac:dyDescent="0.25">
      <c r="C42" s="20"/>
      <c r="D42" s="1"/>
      <c r="E42" s="11"/>
      <c r="F42" s="11"/>
      <c r="G42" s="11"/>
      <c r="H42" s="1"/>
      <c r="I42" s="11"/>
      <c r="J42" s="11"/>
      <c r="K42" s="11"/>
      <c r="L42" s="11"/>
      <c r="M42" s="11"/>
      <c r="N42" s="11"/>
      <c r="O42" s="11"/>
      <c r="P42" s="11"/>
      <c r="Q42" s="11"/>
      <c r="R42" s="7"/>
      <c r="S42" s="7"/>
    </row>
    <row r="43" spans="3:19" ht="15.75" thickBot="1" x14ac:dyDescent="0.3">
      <c r="C43" s="20"/>
      <c r="D43" s="1"/>
      <c r="E43" s="11"/>
      <c r="F43" s="11"/>
      <c r="G43" s="11"/>
      <c r="H43" s="1"/>
      <c r="I43" s="11"/>
      <c r="J43" s="11"/>
      <c r="K43" s="11"/>
      <c r="L43" s="11"/>
      <c r="M43" s="11"/>
      <c r="N43" s="11"/>
      <c r="O43" s="11"/>
      <c r="P43" s="11"/>
      <c r="Q43" s="11"/>
      <c r="R43" s="7"/>
      <c r="S43" s="7"/>
    </row>
    <row r="44" spans="3:19" ht="16.5" thickBot="1" x14ac:dyDescent="0.3">
      <c r="C44" s="20"/>
      <c r="D44" s="1252" t="s">
        <v>69</v>
      </c>
      <c r="E44" s="1253"/>
      <c r="F44" s="1253"/>
      <c r="G44" s="1253"/>
      <c r="H44" s="1253"/>
      <c r="I44" s="1253"/>
      <c r="J44" s="1253"/>
      <c r="K44" s="1253"/>
      <c r="L44" s="1253"/>
      <c r="M44" s="1253"/>
      <c r="N44" s="1253"/>
      <c r="O44" s="1253"/>
      <c r="P44" s="1253"/>
      <c r="Q44" s="1253"/>
      <c r="R44" s="1254"/>
      <c r="S44" s="7"/>
    </row>
    <row r="45" spans="3:19" ht="15.75" x14ac:dyDescent="0.25">
      <c r="C45" s="20"/>
      <c r="D45" s="34"/>
      <c r="E45" s="35"/>
      <c r="F45" s="35"/>
      <c r="G45" s="35"/>
      <c r="H45" s="35"/>
      <c r="I45" s="35"/>
      <c r="J45" s="35"/>
      <c r="K45" s="35"/>
      <c r="L45" s="35"/>
      <c r="M45" s="35"/>
      <c r="N45" s="24"/>
      <c r="O45" s="24"/>
      <c r="P45" s="24"/>
      <c r="Q45" s="24"/>
      <c r="R45" s="25"/>
      <c r="S45" s="7"/>
    </row>
    <row r="46" spans="3:19" x14ac:dyDescent="0.25">
      <c r="C46" s="20"/>
      <c r="D46" s="1279" t="s">
        <v>540</v>
      </c>
      <c r="E46" s="1279"/>
      <c r="F46" s="1279"/>
      <c r="G46" s="1279"/>
      <c r="H46" s="1279"/>
      <c r="I46" s="1279"/>
      <c r="J46" s="1279"/>
      <c r="K46" s="1279"/>
      <c r="L46" s="1279"/>
      <c r="M46" s="1279"/>
      <c r="N46" s="11"/>
      <c r="O46" s="11"/>
      <c r="P46" s="11"/>
      <c r="Q46" s="11"/>
      <c r="R46" s="7"/>
      <c r="S46" s="7"/>
    </row>
    <row r="47" spans="3:19" ht="30" x14ac:dyDescent="0.25">
      <c r="C47" s="20"/>
      <c r="D47" s="19" t="s">
        <v>9</v>
      </c>
      <c r="E47" s="19" t="s">
        <v>10</v>
      </c>
      <c r="F47" s="9" t="s">
        <v>11</v>
      </c>
      <c r="G47" s="9" t="s">
        <v>12</v>
      </c>
      <c r="H47" s="9" t="s">
        <v>71</v>
      </c>
      <c r="I47" s="19" t="s">
        <v>72</v>
      </c>
      <c r="J47" s="19" t="s">
        <v>73</v>
      </c>
      <c r="K47" s="9" t="s">
        <v>74</v>
      </c>
      <c r="L47" s="9" t="s">
        <v>75</v>
      </c>
      <c r="M47" s="9" t="s">
        <v>21</v>
      </c>
      <c r="O47" s="11"/>
      <c r="P47" s="11"/>
      <c r="Q47" s="11"/>
      <c r="R47" s="7"/>
      <c r="S47" s="7"/>
    </row>
    <row r="48" spans="3:19" ht="210" x14ac:dyDescent="0.25">
      <c r="C48" s="20"/>
      <c r="D48" s="56">
        <v>1</v>
      </c>
      <c r="E48" s="48" t="s">
        <v>76</v>
      </c>
      <c r="F48" s="45" t="s">
        <v>77</v>
      </c>
      <c r="G48" s="48" t="s">
        <v>28</v>
      </c>
      <c r="H48" s="45" t="s">
        <v>78</v>
      </c>
      <c r="I48" s="48" t="s">
        <v>79</v>
      </c>
      <c r="J48" s="45" t="s">
        <v>80</v>
      </c>
      <c r="K48" s="48" t="s">
        <v>81</v>
      </c>
      <c r="L48" s="69">
        <v>43922</v>
      </c>
      <c r="M48" s="45" t="s">
        <v>82</v>
      </c>
      <c r="O48" s="11"/>
      <c r="P48" s="11"/>
      <c r="Q48" s="11"/>
      <c r="R48" s="7"/>
      <c r="S48" s="7"/>
    </row>
    <row r="49" spans="3:19" x14ac:dyDescent="0.25">
      <c r="C49" s="20"/>
      <c r="D49" s="56">
        <v>2</v>
      </c>
      <c r="E49" s="60">
        <v>43990</v>
      </c>
      <c r="F49" s="45" t="s">
        <v>83</v>
      </c>
      <c r="G49" s="48" t="s">
        <v>48</v>
      </c>
      <c r="H49" s="45" t="s">
        <v>84</v>
      </c>
      <c r="I49" s="48" t="s">
        <v>79</v>
      </c>
      <c r="J49" s="45" t="s">
        <v>85</v>
      </c>
      <c r="K49" s="48"/>
      <c r="L49" s="69">
        <v>44044</v>
      </c>
      <c r="M49" s="48" t="s">
        <v>86</v>
      </c>
      <c r="O49" s="11"/>
      <c r="P49" s="11"/>
      <c r="Q49" s="11"/>
      <c r="R49" s="7"/>
      <c r="S49" s="7"/>
    </row>
    <row r="50" spans="3:19" x14ac:dyDescent="0.25">
      <c r="C50" s="20"/>
      <c r="D50" s="56">
        <v>3</v>
      </c>
      <c r="E50" s="93">
        <v>44315</v>
      </c>
      <c r="F50" s="68" t="s">
        <v>302</v>
      </c>
      <c r="G50" s="68" t="s">
        <v>23</v>
      </c>
      <c r="H50" s="67" t="s">
        <v>541</v>
      </c>
      <c r="I50" s="68" t="s">
        <v>542</v>
      </c>
      <c r="J50" s="68" t="s">
        <v>90</v>
      </c>
      <c r="K50" s="67" t="s">
        <v>543</v>
      </c>
      <c r="L50" s="68"/>
      <c r="M50" s="68" t="s">
        <v>544</v>
      </c>
      <c r="O50" s="11"/>
      <c r="P50" s="11"/>
      <c r="Q50" s="11"/>
      <c r="R50" s="7"/>
      <c r="S50" s="7"/>
    </row>
    <row r="51" spans="3:19" x14ac:dyDescent="0.25">
      <c r="C51" s="20"/>
      <c r="D51" s="1"/>
      <c r="E51" s="11"/>
      <c r="F51" s="11"/>
      <c r="G51" s="11"/>
      <c r="H51" s="1"/>
      <c r="I51" s="11"/>
      <c r="J51" s="11"/>
      <c r="K51" s="11"/>
      <c r="L51" s="11"/>
      <c r="M51" s="11"/>
      <c r="N51" s="11"/>
      <c r="O51" s="11"/>
      <c r="P51" s="11"/>
      <c r="Q51" s="11"/>
      <c r="R51" s="7"/>
      <c r="S51" s="7"/>
    </row>
    <row r="52" spans="3:19" x14ac:dyDescent="0.25">
      <c r="C52" s="20"/>
      <c r="D52" s="1"/>
      <c r="E52" s="11"/>
      <c r="F52" s="11"/>
      <c r="G52" s="11"/>
      <c r="H52" s="1"/>
      <c r="I52" s="11"/>
      <c r="J52" s="11"/>
      <c r="K52" s="11"/>
      <c r="L52" s="11"/>
      <c r="M52" s="11"/>
      <c r="N52" s="11"/>
      <c r="O52" s="11"/>
      <c r="P52" s="11"/>
      <c r="Q52" s="11"/>
      <c r="R52" s="7"/>
      <c r="S52" s="7"/>
    </row>
    <row r="53" spans="3:19" ht="15.75" thickBot="1" x14ac:dyDescent="0.3">
      <c r="C53" s="20"/>
      <c r="D53" s="11"/>
      <c r="E53" s="11"/>
      <c r="F53" s="11"/>
      <c r="G53" s="1"/>
      <c r="H53" s="11"/>
      <c r="I53" s="11"/>
      <c r="J53" s="11"/>
      <c r="K53" s="11"/>
      <c r="L53" s="11"/>
      <c r="M53" s="11"/>
      <c r="N53" s="11"/>
      <c r="O53" s="11"/>
      <c r="P53" s="11"/>
      <c r="Q53" s="11"/>
      <c r="R53" s="7"/>
      <c r="S53" s="7"/>
    </row>
    <row r="54" spans="3:19" ht="16.5" thickBot="1" x14ac:dyDescent="0.3">
      <c r="C54" s="20"/>
      <c r="D54" s="1252" t="s">
        <v>104</v>
      </c>
      <c r="E54" s="1253"/>
      <c r="F54" s="1253"/>
      <c r="G54" s="1253"/>
      <c r="H54" s="1253"/>
      <c r="I54" s="1253"/>
      <c r="J54" s="1253"/>
      <c r="K54" s="1253"/>
      <c r="L54" s="1253"/>
      <c r="M54" s="1253"/>
      <c r="N54" s="1253"/>
      <c r="O54" s="1253"/>
      <c r="P54" s="1253"/>
      <c r="Q54" s="1253"/>
      <c r="R54" s="1254"/>
      <c r="S54" s="7"/>
    </row>
    <row r="55" spans="3:19" ht="15.75" x14ac:dyDescent="0.25">
      <c r="C55" s="20"/>
      <c r="D55" s="24"/>
      <c r="E55" s="24"/>
      <c r="F55" s="24"/>
      <c r="G55" s="24"/>
      <c r="H55" s="24"/>
      <c r="I55" s="24"/>
      <c r="J55" s="24"/>
      <c r="K55" s="24"/>
      <c r="L55" s="24"/>
      <c r="M55" s="24"/>
      <c r="N55" s="24"/>
      <c r="O55" s="24"/>
      <c r="P55" s="24"/>
      <c r="Q55" s="24"/>
      <c r="R55" s="25"/>
      <c r="S55" s="7"/>
    </row>
    <row r="56" spans="3:19" ht="15" customHeight="1" x14ac:dyDescent="0.25">
      <c r="C56" s="20"/>
      <c r="D56" s="1283" t="s">
        <v>545</v>
      </c>
      <c r="E56" s="1284"/>
      <c r="F56" s="1284"/>
      <c r="G56" s="1284"/>
      <c r="H56" s="1284"/>
      <c r="I56" s="1284"/>
      <c r="J56" s="1284"/>
      <c r="K56" s="1284"/>
      <c r="L56" s="11"/>
      <c r="M56" s="11"/>
      <c r="N56" s="11"/>
      <c r="O56" s="11"/>
      <c r="P56" s="11"/>
      <c r="Q56" s="11"/>
      <c r="R56" s="7"/>
      <c r="S56" s="7"/>
    </row>
    <row r="57" spans="3:19" x14ac:dyDescent="0.25">
      <c r="C57" s="20"/>
      <c r="D57" s="9" t="s">
        <v>9</v>
      </c>
      <c r="E57" s="9" t="s">
        <v>59</v>
      </c>
      <c r="F57" s="9" t="s">
        <v>12</v>
      </c>
      <c r="G57" s="2" t="s">
        <v>71</v>
      </c>
      <c r="H57" s="9" t="s">
        <v>106</v>
      </c>
      <c r="I57" s="9" t="s">
        <v>73</v>
      </c>
      <c r="J57" s="9" t="s">
        <v>107</v>
      </c>
      <c r="K57" s="30" t="s">
        <v>21</v>
      </c>
      <c r="L57" s="11"/>
      <c r="M57" s="11"/>
      <c r="N57" s="11"/>
      <c r="O57" s="11"/>
      <c r="P57" s="11"/>
      <c r="Q57" s="11"/>
      <c r="R57" s="7"/>
      <c r="S57" s="7"/>
    </row>
    <row r="58" spans="3:19" x14ac:dyDescent="0.25">
      <c r="C58" s="20"/>
      <c r="D58" s="21"/>
      <c r="E58" s="23"/>
      <c r="F58" s="23"/>
      <c r="G58" s="21"/>
      <c r="H58" s="23"/>
      <c r="I58" s="23"/>
      <c r="J58" s="21"/>
      <c r="K58" s="58"/>
      <c r="L58" s="11"/>
      <c r="M58" s="11"/>
      <c r="N58" s="11"/>
      <c r="O58" s="11"/>
      <c r="P58" s="11"/>
      <c r="Q58" s="11"/>
      <c r="R58" s="7"/>
      <c r="S58" s="7"/>
    </row>
    <row r="59" spans="3:19" x14ac:dyDescent="0.25">
      <c r="C59" s="20"/>
      <c r="D59" s="21">
        <v>1</v>
      </c>
      <c r="E59" s="23" t="s">
        <v>546</v>
      </c>
      <c r="F59" s="23" t="s">
        <v>109</v>
      </c>
      <c r="G59" s="21" t="s">
        <v>110</v>
      </c>
      <c r="H59" s="23" t="s">
        <v>111</v>
      </c>
      <c r="I59" s="23" t="s">
        <v>101</v>
      </c>
      <c r="J59" s="67">
        <v>30.75</v>
      </c>
      <c r="K59" s="23" t="s">
        <v>547</v>
      </c>
      <c r="L59" s="11"/>
      <c r="M59" s="11"/>
      <c r="N59" s="11"/>
      <c r="O59" s="11"/>
      <c r="P59" s="11"/>
      <c r="Q59" s="11"/>
      <c r="R59" s="7"/>
      <c r="S59" s="7"/>
    </row>
    <row r="60" spans="3:19" ht="34.5" customHeight="1" x14ac:dyDescent="0.25">
      <c r="C60" s="20"/>
      <c r="D60" s="67">
        <v>2</v>
      </c>
      <c r="E60" s="68"/>
      <c r="F60" s="68" t="s">
        <v>109</v>
      </c>
      <c r="G60" s="67" t="s">
        <v>548</v>
      </c>
      <c r="H60" s="68" t="s">
        <v>111</v>
      </c>
      <c r="I60" s="68" t="s">
        <v>101</v>
      </c>
      <c r="J60" s="67">
        <v>5</v>
      </c>
      <c r="K60" s="68" t="s">
        <v>112</v>
      </c>
      <c r="L60" s="11"/>
      <c r="M60" s="11"/>
      <c r="N60" s="11"/>
      <c r="O60" s="11"/>
      <c r="P60" s="11"/>
      <c r="Q60" s="11"/>
      <c r="R60" s="7"/>
      <c r="S60" s="7"/>
    </row>
    <row r="61" spans="3:19" x14ac:dyDescent="0.25">
      <c r="C61" s="20"/>
      <c r="D61" s="11"/>
      <c r="E61" s="11"/>
      <c r="F61" s="11"/>
      <c r="G61" s="1"/>
      <c r="H61" s="11"/>
      <c r="I61" s="11"/>
      <c r="J61" s="11"/>
      <c r="K61" s="11"/>
      <c r="L61" s="11"/>
      <c r="M61" s="11"/>
      <c r="N61" s="11"/>
      <c r="O61" s="11"/>
      <c r="P61" s="11"/>
      <c r="Q61" s="11"/>
      <c r="R61" s="7"/>
      <c r="S61" s="7"/>
    </row>
    <row r="62" spans="3:19" ht="15.75" thickBot="1" x14ac:dyDescent="0.3">
      <c r="C62" s="20"/>
      <c r="D62" s="11"/>
      <c r="E62" s="11"/>
      <c r="F62" s="11"/>
      <c r="G62" s="1"/>
      <c r="H62" s="11"/>
      <c r="I62" s="11"/>
      <c r="J62" s="11"/>
      <c r="K62" s="11"/>
      <c r="L62" s="11"/>
      <c r="M62" s="11"/>
      <c r="N62" s="11"/>
      <c r="O62" s="11"/>
      <c r="P62" s="11"/>
      <c r="Q62" s="11"/>
      <c r="R62" s="7"/>
      <c r="S62" s="7"/>
    </row>
    <row r="63" spans="3:19" ht="16.5" thickBot="1" x14ac:dyDescent="0.3">
      <c r="C63" s="20"/>
      <c r="D63" s="1252" t="s">
        <v>113</v>
      </c>
      <c r="E63" s="1253"/>
      <c r="F63" s="1253"/>
      <c r="G63" s="1253"/>
      <c r="H63" s="1253"/>
      <c r="I63" s="1253"/>
      <c r="J63" s="1253"/>
      <c r="K63" s="1253"/>
      <c r="L63" s="1253"/>
      <c r="M63" s="1253"/>
      <c r="N63" s="1253"/>
      <c r="O63" s="1253"/>
      <c r="P63" s="1253"/>
      <c r="Q63" s="1253"/>
      <c r="R63" s="1254"/>
      <c r="S63" s="7"/>
    </row>
    <row r="64" spans="3:19" ht="15.75" x14ac:dyDescent="0.25">
      <c r="C64" s="20"/>
      <c r="D64" s="24"/>
      <c r="E64" s="24"/>
      <c r="F64" s="24"/>
      <c r="G64" s="24"/>
      <c r="H64" s="24"/>
      <c r="I64" s="24"/>
      <c r="J64" s="24"/>
      <c r="K64" s="24"/>
      <c r="L64" s="24"/>
      <c r="M64" s="24"/>
      <c r="N64" s="24"/>
      <c r="O64" s="24"/>
      <c r="P64" s="24"/>
      <c r="Q64" s="24"/>
      <c r="R64" s="25"/>
      <c r="S64" s="7"/>
    </row>
    <row r="65" spans="3:19" x14ac:dyDescent="0.25">
      <c r="C65" s="20"/>
      <c r="D65" s="1263" t="s">
        <v>549</v>
      </c>
      <c r="E65" s="1264"/>
      <c r="F65" s="1264"/>
      <c r="G65" s="1264"/>
      <c r="H65" s="1264"/>
      <c r="I65" s="1264"/>
      <c r="J65" s="1264"/>
      <c r="K65" s="1264"/>
      <c r="L65" s="1264"/>
      <c r="M65" s="1264"/>
      <c r="N65" s="1264"/>
      <c r="O65" s="1264"/>
      <c r="P65" s="1265"/>
      <c r="Q65" s="79"/>
      <c r="R65" s="7"/>
      <c r="S65" s="7"/>
    </row>
    <row r="66" spans="3:19" ht="45" x14ac:dyDescent="0.25">
      <c r="C66" s="20"/>
      <c r="D66" s="9" t="s">
        <v>9</v>
      </c>
      <c r="E66" s="9" t="s">
        <v>10</v>
      </c>
      <c r="F66" s="9" t="s">
        <v>115</v>
      </c>
      <c r="G66" s="2" t="s">
        <v>12</v>
      </c>
      <c r="H66" s="9" t="s">
        <v>71</v>
      </c>
      <c r="I66" s="9" t="s">
        <v>72</v>
      </c>
      <c r="J66" s="9" t="s">
        <v>116</v>
      </c>
      <c r="K66" s="30" t="s">
        <v>73</v>
      </c>
      <c r="L66" s="9" t="s">
        <v>117</v>
      </c>
      <c r="M66" s="9" t="s">
        <v>118</v>
      </c>
      <c r="N66" s="2" t="s">
        <v>47</v>
      </c>
      <c r="O66" s="9" t="s">
        <v>21</v>
      </c>
      <c r="Q66" s="11"/>
      <c r="R66" s="7"/>
      <c r="S66" s="7"/>
    </row>
    <row r="67" spans="3:19" x14ac:dyDescent="0.25">
      <c r="C67" s="20"/>
      <c r="D67" s="49">
        <v>1</v>
      </c>
      <c r="E67" s="23" t="s">
        <v>119</v>
      </c>
      <c r="F67" s="23" t="s">
        <v>120</v>
      </c>
      <c r="G67" s="21" t="s">
        <v>121</v>
      </c>
      <c r="H67" s="23" t="s">
        <v>122</v>
      </c>
      <c r="I67" s="23" t="s">
        <v>123</v>
      </c>
      <c r="J67" s="21" t="s">
        <v>124</v>
      </c>
      <c r="K67" s="23" t="s">
        <v>125</v>
      </c>
      <c r="L67" s="23" t="s">
        <v>126</v>
      </c>
      <c r="M67" s="45">
        <v>0</v>
      </c>
      <c r="N67" s="36" t="s">
        <v>127</v>
      </c>
      <c r="O67" s="68" t="s">
        <v>91</v>
      </c>
      <c r="Q67" s="10"/>
      <c r="R67" s="7">
        <f>37+5</f>
        <v>42</v>
      </c>
      <c r="S67" s="7"/>
    </row>
    <row r="68" spans="3:19" ht="30" x14ac:dyDescent="0.25">
      <c r="C68" s="20"/>
      <c r="D68" s="49">
        <v>2</v>
      </c>
      <c r="E68" s="23" t="s">
        <v>166</v>
      </c>
      <c r="F68" s="23" t="s">
        <v>167</v>
      </c>
      <c r="G68" s="21" t="s">
        <v>121</v>
      </c>
      <c r="H68" s="23" t="s">
        <v>168</v>
      </c>
      <c r="I68" s="23" t="s">
        <v>169</v>
      </c>
      <c r="J68" s="21" t="s">
        <v>170</v>
      </c>
      <c r="K68" s="23" t="s">
        <v>125</v>
      </c>
      <c r="L68" s="23">
        <v>100</v>
      </c>
      <c r="M68" s="23" t="s">
        <v>171</v>
      </c>
      <c r="N68" s="36" t="s">
        <v>172</v>
      </c>
      <c r="O68" s="68" t="s">
        <v>550</v>
      </c>
      <c r="Q68" s="10"/>
      <c r="R68" s="7"/>
      <c r="S68" s="7"/>
    </row>
    <row r="69" spans="3:19" ht="60" x14ac:dyDescent="0.25">
      <c r="C69" s="20"/>
      <c r="D69" s="49">
        <v>3</v>
      </c>
      <c r="E69" s="86" t="s">
        <v>179</v>
      </c>
      <c r="F69" s="86" t="s">
        <v>180</v>
      </c>
      <c r="G69" s="87" t="s">
        <v>121</v>
      </c>
      <c r="H69" s="86" t="s">
        <v>181</v>
      </c>
      <c r="I69" s="86" t="s">
        <v>182</v>
      </c>
      <c r="J69" s="87" t="s">
        <v>124</v>
      </c>
      <c r="K69" s="86" t="s">
        <v>125</v>
      </c>
      <c r="L69" s="86" t="s">
        <v>183</v>
      </c>
      <c r="M69" s="86" t="s">
        <v>124</v>
      </c>
      <c r="N69" s="89" t="s">
        <v>184</v>
      </c>
      <c r="O69" s="86" t="s">
        <v>185</v>
      </c>
      <c r="Q69" s="76"/>
      <c r="R69" s="7"/>
      <c r="S69" s="7"/>
    </row>
    <row r="70" spans="3:19" ht="45" x14ac:dyDescent="0.25">
      <c r="C70" s="20"/>
      <c r="D70" s="49">
        <v>4</v>
      </c>
      <c r="E70" s="86" t="s">
        <v>186</v>
      </c>
      <c r="F70" s="86" t="s">
        <v>187</v>
      </c>
      <c r="G70" s="87" t="s">
        <v>121</v>
      </c>
      <c r="H70" s="86" t="s">
        <v>188</v>
      </c>
      <c r="I70" s="86" t="s">
        <v>189</v>
      </c>
      <c r="J70" s="87" t="s">
        <v>124</v>
      </c>
      <c r="K70" s="86" t="s">
        <v>125</v>
      </c>
      <c r="L70" s="86" t="s">
        <v>190</v>
      </c>
      <c r="M70" s="86" t="s">
        <v>124</v>
      </c>
      <c r="N70" s="89" t="s">
        <v>191</v>
      </c>
      <c r="O70" s="86" t="s">
        <v>185</v>
      </c>
      <c r="Q70" s="76"/>
      <c r="R70" s="7"/>
      <c r="S70" s="7"/>
    </row>
    <row r="71" spans="3:19" ht="45" x14ac:dyDescent="0.25">
      <c r="C71" s="20"/>
      <c r="D71" s="49">
        <v>5</v>
      </c>
      <c r="E71" s="86" t="s">
        <v>186</v>
      </c>
      <c r="F71" s="86" t="s">
        <v>192</v>
      </c>
      <c r="G71" s="87" t="s">
        <v>121</v>
      </c>
      <c r="H71" s="86" t="s">
        <v>193</v>
      </c>
      <c r="I71" s="86" t="s">
        <v>194</v>
      </c>
      <c r="J71" s="87" t="s">
        <v>124</v>
      </c>
      <c r="K71" s="86" t="s">
        <v>125</v>
      </c>
      <c r="L71" s="86" t="s">
        <v>195</v>
      </c>
      <c r="M71" s="86" t="s">
        <v>196</v>
      </c>
      <c r="N71" s="89" t="s">
        <v>191</v>
      </c>
      <c r="O71" s="86" t="s">
        <v>185</v>
      </c>
      <c r="Q71" s="76"/>
      <c r="R71" s="7"/>
      <c r="S71" s="7"/>
    </row>
    <row r="72" spans="3:19" ht="29.45" customHeight="1" x14ac:dyDescent="0.25">
      <c r="C72" s="20"/>
      <c r="D72" s="49">
        <v>6</v>
      </c>
      <c r="E72" s="86" t="s">
        <v>128</v>
      </c>
      <c r="F72" s="86" t="s">
        <v>197</v>
      </c>
      <c r="G72" s="87" t="s">
        <v>121</v>
      </c>
      <c r="H72" s="86" t="s">
        <v>198</v>
      </c>
      <c r="I72" s="86" t="s">
        <v>123</v>
      </c>
      <c r="J72" s="87" t="s">
        <v>124</v>
      </c>
      <c r="K72" s="86" t="s">
        <v>125</v>
      </c>
      <c r="L72" s="86" t="s">
        <v>199</v>
      </c>
      <c r="M72" s="86" t="s">
        <v>171</v>
      </c>
      <c r="N72" s="89" t="s">
        <v>200</v>
      </c>
      <c r="O72" s="86" t="s">
        <v>32</v>
      </c>
      <c r="Q72" s="76"/>
      <c r="R72" s="7"/>
      <c r="S72" s="7"/>
    </row>
    <row r="73" spans="3:19" ht="29.45" customHeight="1" x14ac:dyDescent="0.25">
      <c r="C73" s="20"/>
      <c r="D73" s="49">
        <v>7</v>
      </c>
      <c r="E73" s="23" t="s">
        <v>201</v>
      </c>
      <c r="F73" s="23" t="s">
        <v>202</v>
      </c>
      <c r="G73" s="21" t="s">
        <v>28</v>
      </c>
      <c r="H73" s="23" t="s">
        <v>203</v>
      </c>
      <c r="I73" s="23" t="s">
        <v>204</v>
      </c>
      <c r="J73" s="21" t="s">
        <v>205</v>
      </c>
      <c r="K73" s="23" t="s">
        <v>125</v>
      </c>
      <c r="L73" s="23" t="s">
        <v>206</v>
      </c>
      <c r="M73" s="23" t="s">
        <v>207</v>
      </c>
      <c r="N73" s="36" t="s">
        <v>208</v>
      </c>
      <c r="O73" s="86" t="s">
        <v>32</v>
      </c>
      <c r="Q73" s="76"/>
      <c r="R73" s="7"/>
      <c r="S73" s="7"/>
    </row>
    <row r="74" spans="3:19" ht="29.45" customHeight="1" x14ac:dyDescent="0.25">
      <c r="C74" s="20"/>
      <c r="D74" s="49">
        <v>8</v>
      </c>
      <c r="E74" s="23" t="s">
        <v>92</v>
      </c>
      <c r="F74" s="23" t="s">
        <v>551</v>
      </c>
      <c r="G74" s="21" t="s">
        <v>28</v>
      </c>
      <c r="H74" s="23" t="s">
        <v>552</v>
      </c>
      <c r="I74" s="23" t="s">
        <v>553</v>
      </c>
      <c r="J74" s="21" t="s">
        <v>124</v>
      </c>
      <c r="K74" s="23" t="s">
        <v>90</v>
      </c>
      <c r="L74" s="23" t="s">
        <v>554</v>
      </c>
      <c r="M74" s="23" t="s">
        <v>555</v>
      </c>
      <c r="N74" s="36" t="s">
        <v>556</v>
      </c>
      <c r="O74" s="23" t="s">
        <v>535</v>
      </c>
      <c r="Q74" s="76"/>
      <c r="R74" s="7"/>
      <c r="S74" s="7"/>
    </row>
    <row r="75" spans="3:19" ht="29.45" customHeight="1" x14ac:dyDescent="0.25">
      <c r="C75" s="20"/>
      <c r="D75" s="49">
        <v>9</v>
      </c>
      <c r="E75" s="23" t="s">
        <v>557</v>
      </c>
      <c r="F75" s="23" t="s">
        <v>558</v>
      </c>
      <c r="G75" s="21" t="s">
        <v>136</v>
      </c>
      <c r="H75" s="23" t="s">
        <v>559</v>
      </c>
      <c r="I75" s="23" t="s">
        <v>560</v>
      </c>
      <c r="J75" s="21" t="s">
        <v>159</v>
      </c>
      <c r="K75" s="23" t="s">
        <v>561</v>
      </c>
      <c r="L75" s="23" t="s">
        <v>562</v>
      </c>
      <c r="M75" s="23" t="s">
        <v>563</v>
      </c>
      <c r="N75" s="36" t="s">
        <v>564</v>
      </c>
      <c r="O75" s="86" t="s">
        <v>185</v>
      </c>
      <c r="Q75" s="76"/>
      <c r="R75" s="7"/>
      <c r="S75" s="7"/>
    </row>
    <row r="76" spans="3:19" ht="29.45" customHeight="1" x14ac:dyDescent="0.25">
      <c r="C76" s="20"/>
      <c r="D76" s="49">
        <v>10</v>
      </c>
      <c r="E76" s="23" t="s">
        <v>565</v>
      </c>
      <c r="F76" s="23" t="s">
        <v>566</v>
      </c>
      <c r="G76" s="21" t="s">
        <v>410</v>
      </c>
      <c r="H76" s="23" t="s">
        <v>567</v>
      </c>
      <c r="I76" s="23" t="s">
        <v>568</v>
      </c>
      <c r="J76" s="21" t="s">
        <v>159</v>
      </c>
      <c r="K76" s="23" t="s">
        <v>124</v>
      </c>
      <c r="L76" s="23" t="s">
        <v>124</v>
      </c>
      <c r="M76" s="23" t="s">
        <v>124</v>
      </c>
      <c r="N76" s="36" t="s">
        <v>569</v>
      </c>
      <c r="O76" s="86" t="s">
        <v>185</v>
      </c>
      <c r="Q76" s="76"/>
      <c r="R76" s="7"/>
      <c r="S76" s="7"/>
    </row>
    <row r="77" spans="3:19" ht="29.45" customHeight="1" x14ac:dyDescent="0.25">
      <c r="C77" s="20"/>
      <c r="D77" s="49">
        <v>11</v>
      </c>
      <c r="E77" s="23" t="s">
        <v>565</v>
      </c>
      <c r="F77" s="23" t="s">
        <v>566</v>
      </c>
      <c r="G77" s="21" t="s">
        <v>410</v>
      </c>
      <c r="H77" s="23" t="s">
        <v>570</v>
      </c>
      <c r="I77" s="23" t="s">
        <v>568</v>
      </c>
      <c r="J77" s="21" t="s">
        <v>159</v>
      </c>
      <c r="K77" s="23" t="s">
        <v>124</v>
      </c>
      <c r="L77" s="23" t="s">
        <v>124</v>
      </c>
      <c r="M77" s="23" t="s">
        <v>124</v>
      </c>
      <c r="N77" s="36" t="s">
        <v>569</v>
      </c>
      <c r="O77" s="86" t="s">
        <v>185</v>
      </c>
      <c r="Q77" s="76"/>
      <c r="R77" s="7"/>
      <c r="S77" s="7"/>
    </row>
    <row r="78" spans="3:19" ht="29.45" customHeight="1" x14ac:dyDescent="0.25">
      <c r="C78" s="20"/>
      <c r="D78" s="49">
        <v>12</v>
      </c>
      <c r="E78" s="23" t="s">
        <v>565</v>
      </c>
      <c r="F78" s="23" t="s">
        <v>566</v>
      </c>
      <c r="G78" s="21" t="s">
        <v>410</v>
      </c>
      <c r="H78" s="23" t="s">
        <v>571</v>
      </c>
      <c r="I78" s="23" t="s">
        <v>568</v>
      </c>
      <c r="J78" s="21" t="s">
        <v>159</v>
      </c>
      <c r="K78" s="23" t="s">
        <v>124</v>
      </c>
      <c r="L78" s="23" t="s">
        <v>124</v>
      </c>
      <c r="M78" s="23" t="s">
        <v>124</v>
      </c>
      <c r="N78" s="36" t="s">
        <v>569</v>
      </c>
      <c r="O78" s="86" t="s">
        <v>185</v>
      </c>
      <c r="Q78" s="76"/>
      <c r="R78" s="7"/>
      <c r="S78" s="7"/>
    </row>
    <row r="79" spans="3:19" ht="29.45" customHeight="1" x14ac:dyDescent="0.25">
      <c r="C79" s="20"/>
      <c r="D79" s="49">
        <v>13</v>
      </c>
      <c r="E79" s="23" t="s">
        <v>519</v>
      </c>
      <c r="F79" s="23" t="s">
        <v>572</v>
      </c>
      <c r="G79" s="21" t="s">
        <v>48</v>
      </c>
      <c r="H79" s="23" t="s">
        <v>573</v>
      </c>
      <c r="I79" s="23" t="s">
        <v>295</v>
      </c>
      <c r="J79" s="21" t="s">
        <v>574</v>
      </c>
      <c r="K79" s="23" t="s">
        <v>532</v>
      </c>
      <c r="L79" s="23" t="s">
        <v>575</v>
      </c>
      <c r="M79" s="23" t="s">
        <v>576</v>
      </c>
      <c r="N79" s="36" t="s">
        <v>577</v>
      </c>
      <c r="O79" s="68" t="s">
        <v>550</v>
      </c>
      <c r="Q79" s="76"/>
      <c r="R79" s="7"/>
      <c r="S79" s="7"/>
    </row>
    <row r="80" spans="3:19" ht="29.45" customHeight="1" x14ac:dyDescent="0.25">
      <c r="C80" s="20"/>
      <c r="D80" s="49">
        <v>14</v>
      </c>
      <c r="E80" s="23" t="s">
        <v>519</v>
      </c>
      <c r="F80" s="23" t="s">
        <v>578</v>
      </c>
      <c r="G80" s="21" t="s">
        <v>48</v>
      </c>
      <c r="H80" s="23" t="s">
        <v>579</v>
      </c>
      <c r="I80" s="23" t="s">
        <v>295</v>
      </c>
      <c r="J80" s="21" t="s">
        <v>580</v>
      </c>
      <c r="K80" s="23" t="s">
        <v>532</v>
      </c>
      <c r="L80" s="23" t="s">
        <v>581</v>
      </c>
      <c r="M80" s="23" t="s">
        <v>582</v>
      </c>
      <c r="N80" s="36" t="s">
        <v>583</v>
      </c>
      <c r="O80" s="23" t="s">
        <v>32</v>
      </c>
      <c r="Q80" s="76"/>
      <c r="R80" s="7"/>
      <c r="S80" s="7"/>
    </row>
    <row r="81" spans="3:19" ht="29.45" customHeight="1" x14ac:dyDescent="0.25">
      <c r="C81" s="20"/>
      <c r="D81" s="49">
        <v>15</v>
      </c>
      <c r="E81" s="68" t="s">
        <v>584</v>
      </c>
      <c r="F81" s="68"/>
      <c r="G81" s="67" t="s">
        <v>136</v>
      </c>
      <c r="H81" s="68" t="s">
        <v>585</v>
      </c>
      <c r="I81" s="68" t="s">
        <v>560</v>
      </c>
      <c r="J81" s="67" t="s">
        <v>159</v>
      </c>
      <c r="K81" s="68" t="s">
        <v>586</v>
      </c>
      <c r="L81" s="68" t="s">
        <v>587</v>
      </c>
      <c r="M81" s="68" t="s">
        <v>124</v>
      </c>
      <c r="N81" s="75" t="s">
        <v>588</v>
      </c>
      <c r="O81" s="68" t="s">
        <v>589</v>
      </c>
      <c r="Q81" s="76"/>
      <c r="R81" s="7"/>
      <c r="S81" s="7"/>
    </row>
    <row r="82" spans="3:19" ht="78.75" customHeight="1" x14ac:dyDescent="0.25">
      <c r="C82" s="20"/>
      <c r="D82" s="50">
        <v>16</v>
      </c>
      <c r="E82" s="45" t="s">
        <v>210</v>
      </c>
      <c r="F82" s="45" t="s">
        <v>211</v>
      </c>
      <c r="G82" s="62" t="s">
        <v>136</v>
      </c>
      <c r="H82" s="45" t="s">
        <v>212</v>
      </c>
      <c r="I82" s="45" t="s">
        <v>213</v>
      </c>
      <c r="J82" s="62" t="s">
        <v>214</v>
      </c>
      <c r="K82" s="45" t="s">
        <v>90</v>
      </c>
      <c r="L82" s="45" t="s">
        <v>215</v>
      </c>
      <c r="M82" s="45" t="s">
        <v>216</v>
      </c>
      <c r="N82" s="63">
        <v>320960</v>
      </c>
      <c r="O82" s="45" t="s">
        <v>217</v>
      </c>
      <c r="Q82" s="10"/>
      <c r="R82" s="7"/>
      <c r="S82" s="7"/>
    </row>
    <row r="83" spans="3:19" ht="60" customHeight="1" x14ac:dyDescent="0.25">
      <c r="C83" s="20"/>
      <c r="D83" s="50">
        <v>17</v>
      </c>
      <c r="E83" s="45" t="s">
        <v>210</v>
      </c>
      <c r="F83" s="45" t="s">
        <v>218</v>
      </c>
      <c r="G83" s="62" t="s">
        <v>136</v>
      </c>
      <c r="H83" s="45" t="s">
        <v>219</v>
      </c>
      <c r="I83" s="45" t="s">
        <v>220</v>
      </c>
      <c r="J83" s="62" t="s">
        <v>221</v>
      </c>
      <c r="K83" s="45" t="s">
        <v>90</v>
      </c>
      <c r="L83" s="45" t="s">
        <v>222</v>
      </c>
      <c r="M83" s="45" t="s">
        <v>223</v>
      </c>
      <c r="N83" s="63">
        <v>540000</v>
      </c>
      <c r="O83" s="45" t="s">
        <v>217</v>
      </c>
      <c r="Q83" s="10"/>
      <c r="R83" s="7"/>
      <c r="S83" s="7"/>
    </row>
    <row r="84" spans="3:19" ht="60" customHeight="1" x14ac:dyDescent="0.25">
      <c r="C84" s="20"/>
      <c r="D84" s="50">
        <v>18</v>
      </c>
      <c r="E84" s="45" t="s">
        <v>224</v>
      </c>
      <c r="F84" s="45" t="s">
        <v>225</v>
      </c>
      <c r="G84" s="62" t="s">
        <v>136</v>
      </c>
      <c r="H84" s="45" t="s">
        <v>226</v>
      </c>
      <c r="I84" s="45" t="s">
        <v>227</v>
      </c>
      <c r="J84" s="62" t="s">
        <v>228</v>
      </c>
      <c r="K84" s="45" t="s">
        <v>229</v>
      </c>
      <c r="L84" s="45" t="s">
        <v>230</v>
      </c>
      <c r="M84" s="45" t="s">
        <v>231</v>
      </c>
      <c r="N84" s="63" t="s">
        <v>590</v>
      </c>
      <c r="O84" s="45" t="s">
        <v>217</v>
      </c>
      <c r="Q84" s="10"/>
      <c r="R84" s="7"/>
      <c r="S84" s="7"/>
    </row>
    <row r="85" spans="3:19" ht="30" x14ac:dyDescent="0.25">
      <c r="C85" s="20"/>
      <c r="D85" s="50">
        <v>19</v>
      </c>
      <c r="E85" s="45" t="s">
        <v>242</v>
      </c>
      <c r="F85" s="45" t="s">
        <v>243</v>
      </c>
      <c r="G85" s="62" t="s">
        <v>23</v>
      </c>
      <c r="H85" s="45" t="s">
        <v>244</v>
      </c>
      <c r="I85" s="45" t="s">
        <v>245</v>
      </c>
      <c r="J85" s="64" t="s">
        <v>246</v>
      </c>
      <c r="K85" s="45" t="s">
        <v>90</v>
      </c>
      <c r="L85" s="45">
        <v>400</v>
      </c>
      <c r="M85" s="45">
        <v>0.3</v>
      </c>
      <c r="N85" s="63"/>
      <c r="O85" s="45" t="s">
        <v>247</v>
      </c>
      <c r="Q85" s="10"/>
      <c r="R85" s="7"/>
      <c r="S85" s="7"/>
    </row>
    <row r="86" spans="3:19" ht="30" x14ac:dyDescent="0.25">
      <c r="C86" s="20"/>
      <c r="D86" s="50">
        <v>20</v>
      </c>
      <c r="E86" s="45" t="s">
        <v>248</v>
      </c>
      <c r="F86" s="45"/>
      <c r="G86" s="62" t="s">
        <v>23</v>
      </c>
      <c r="H86" s="45" t="s">
        <v>249</v>
      </c>
      <c r="I86" s="45" t="s">
        <v>250</v>
      </c>
      <c r="J86" s="62" t="s">
        <v>251</v>
      </c>
      <c r="K86" s="45" t="s">
        <v>252</v>
      </c>
      <c r="L86" s="45">
        <v>206</v>
      </c>
      <c r="M86" s="45">
        <v>0.87</v>
      </c>
      <c r="N86" s="63"/>
      <c r="O86" s="45" t="s">
        <v>247</v>
      </c>
      <c r="Q86" s="10"/>
      <c r="R86" s="7"/>
      <c r="S86" s="7"/>
    </row>
    <row r="87" spans="3:19" ht="57.75" customHeight="1" x14ac:dyDescent="0.25">
      <c r="C87" s="20"/>
      <c r="D87" s="50">
        <v>21</v>
      </c>
      <c r="E87" s="69">
        <v>44312</v>
      </c>
      <c r="F87" s="45"/>
      <c r="G87" s="45" t="s">
        <v>48</v>
      </c>
      <c r="H87" s="63" t="s">
        <v>294</v>
      </c>
      <c r="I87" s="45" t="s">
        <v>295</v>
      </c>
      <c r="J87" s="64" t="s">
        <v>296</v>
      </c>
      <c r="K87" s="45" t="s">
        <v>85</v>
      </c>
      <c r="L87" s="45" t="s">
        <v>297</v>
      </c>
      <c r="M87" s="45" t="s">
        <v>298</v>
      </c>
      <c r="N87" s="63" t="s">
        <v>299</v>
      </c>
      <c r="O87" s="45" t="s">
        <v>300</v>
      </c>
      <c r="P87" s="1"/>
      <c r="Q87" s="1"/>
      <c r="R87" s="7"/>
      <c r="S87" s="7"/>
    </row>
    <row r="88" spans="3:19" ht="30" x14ac:dyDescent="0.25">
      <c r="C88" s="20"/>
      <c r="D88" s="50">
        <v>22</v>
      </c>
      <c r="E88" s="45" t="s">
        <v>301</v>
      </c>
      <c r="F88" s="45" t="s">
        <v>302</v>
      </c>
      <c r="G88" s="45" t="s">
        <v>23</v>
      </c>
      <c r="H88" s="63" t="s">
        <v>303</v>
      </c>
      <c r="I88" s="45" t="s">
        <v>304</v>
      </c>
      <c r="J88" s="64" t="s">
        <v>305</v>
      </c>
      <c r="K88" s="45" t="s">
        <v>306</v>
      </c>
      <c r="L88" s="45" t="s">
        <v>307</v>
      </c>
      <c r="M88" s="45" t="s">
        <v>307</v>
      </c>
      <c r="N88" s="63" t="s">
        <v>308</v>
      </c>
      <c r="O88" s="45" t="s">
        <v>300</v>
      </c>
      <c r="P88" s="1"/>
      <c r="Q88" s="1"/>
      <c r="R88" s="7"/>
      <c r="S88" s="7"/>
    </row>
    <row r="89" spans="3:19" ht="47.25" customHeight="1" x14ac:dyDescent="0.25">
      <c r="C89" s="20"/>
      <c r="D89" s="50">
        <v>23</v>
      </c>
      <c r="E89" s="45" t="s">
        <v>301</v>
      </c>
      <c r="F89" s="45" t="s">
        <v>309</v>
      </c>
      <c r="G89" s="45" t="s">
        <v>23</v>
      </c>
      <c r="H89" s="63" t="s">
        <v>310</v>
      </c>
      <c r="I89" s="45" t="s">
        <v>311</v>
      </c>
      <c r="J89" s="64" t="s">
        <v>312</v>
      </c>
      <c r="K89" s="45" t="s">
        <v>313</v>
      </c>
      <c r="L89" s="45" t="s">
        <v>307</v>
      </c>
      <c r="M89" s="45" t="s">
        <v>307</v>
      </c>
      <c r="N89" s="63" t="s">
        <v>314</v>
      </c>
      <c r="O89" s="45" t="s">
        <v>300</v>
      </c>
      <c r="P89" s="1"/>
      <c r="Q89" s="1"/>
      <c r="R89" s="7"/>
      <c r="S89" s="7"/>
    </row>
    <row r="90" spans="3:19" ht="30" x14ac:dyDescent="0.25">
      <c r="C90" s="20"/>
      <c r="D90" s="50">
        <v>24</v>
      </c>
      <c r="E90" s="45" t="s">
        <v>301</v>
      </c>
      <c r="F90" s="45" t="s">
        <v>309</v>
      </c>
      <c r="G90" s="45" t="s">
        <v>23</v>
      </c>
      <c r="H90" s="63" t="s">
        <v>315</v>
      </c>
      <c r="I90" s="45" t="s">
        <v>311</v>
      </c>
      <c r="J90" s="64" t="s">
        <v>316</v>
      </c>
      <c r="K90" s="45" t="s">
        <v>313</v>
      </c>
      <c r="L90" s="45" t="s">
        <v>307</v>
      </c>
      <c r="M90" s="45" t="s">
        <v>307</v>
      </c>
      <c r="N90" s="63" t="s">
        <v>314</v>
      </c>
      <c r="O90" s="45" t="s">
        <v>300</v>
      </c>
      <c r="P90" s="1"/>
      <c r="Q90" s="1"/>
      <c r="R90" s="7"/>
      <c r="S90" s="7"/>
    </row>
    <row r="91" spans="3:19" ht="15" customHeight="1" x14ac:dyDescent="0.25">
      <c r="C91" s="20"/>
      <c r="D91" s="50">
        <v>25</v>
      </c>
      <c r="E91" s="45" t="s">
        <v>301</v>
      </c>
      <c r="F91" s="45" t="s">
        <v>309</v>
      </c>
      <c r="G91" s="45" t="s">
        <v>23</v>
      </c>
      <c r="H91" s="63" t="s">
        <v>317</v>
      </c>
      <c r="I91" s="45" t="s">
        <v>311</v>
      </c>
      <c r="J91" s="64" t="s">
        <v>318</v>
      </c>
      <c r="K91" s="45" t="s">
        <v>313</v>
      </c>
      <c r="L91" s="45" t="s">
        <v>307</v>
      </c>
      <c r="M91" s="45" t="s">
        <v>307</v>
      </c>
      <c r="N91" s="63" t="s">
        <v>314</v>
      </c>
      <c r="O91" s="45" t="s">
        <v>300</v>
      </c>
      <c r="P91" s="1"/>
      <c r="Q91" s="1"/>
      <c r="R91" s="7"/>
      <c r="S91" s="7"/>
    </row>
    <row r="92" spans="3:19" ht="33.75" customHeight="1" x14ac:dyDescent="0.25">
      <c r="C92" s="20"/>
      <c r="D92" s="50">
        <v>26</v>
      </c>
      <c r="E92" s="45" t="s">
        <v>301</v>
      </c>
      <c r="F92" s="45" t="s">
        <v>309</v>
      </c>
      <c r="G92" s="45" t="s">
        <v>23</v>
      </c>
      <c r="H92" s="63" t="s">
        <v>319</v>
      </c>
      <c r="I92" s="45" t="s">
        <v>311</v>
      </c>
      <c r="J92" s="64" t="s">
        <v>320</v>
      </c>
      <c r="K92" s="45" t="s">
        <v>313</v>
      </c>
      <c r="L92" s="45" t="s">
        <v>307</v>
      </c>
      <c r="M92" s="45" t="s">
        <v>307</v>
      </c>
      <c r="N92" s="63" t="s">
        <v>314</v>
      </c>
      <c r="O92" s="45" t="s">
        <v>300</v>
      </c>
      <c r="P92" s="1"/>
      <c r="Q92" s="1"/>
      <c r="R92" s="7"/>
      <c r="S92" s="7"/>
    </row>
    <row r="93" spans="3:19" ht="33.75" customHeight="1" x14ac:dyDescent="0.25">
      <c r="C93" s="20"/>
      <c r="D93" s="50">
        <v>27</v>
      </c>
      <c r="E93" s="45" t="s">
        <v>565</v>
      </c>
      <c r="F93" s="45" t="s">
        <v>591</v>
      </c>
      <c r="G93" s="45" t="s">
        <v>23</v>
      </c>
      <c r="H93" s="63" t="s">
        <v>592</v>
      </c>
      <c r="I93" s="45" t="s">
        <v>220</v>
      </c>
      <c r="J93" s="64" t="s">
        <v>593</v>
      </c>
      <c r="K93" s="45"/>
      <c r="L93" s="45" t="s">
        <v>594</v>
      </c>
      <c r="M93" s="45" t="s">
        <v>307</v>
      </c>
      <c r="N93" s="63"/>
      <c r="O93" s="45" t="s">
        <v>300</v>
      </c>
      <c r="P93" s="1"/>
      <c r="Q93" s="1"/>
      <c r="R93" s="7"/>
      <c r="S93" s="7"/>
    </row>
    <row r="94" spans="3:19" ht="33.75" customHeight="1" x14ac:dyDescent="0.25">
      <c r="C94" s="20"/>
      <c r="D94" s="50">
        <v>28</v>
      </c>
      <c r="E94" s="45" t="s">
        <v>565</v>
      </c>
      <c r="F94" s="45" t="s">
        <v>591</v>
      </c>
      <c r="G94" s="45" t="s">
        <v>23</v>
      </c>
      <c r="H94" s="63" t="s">
        <v>595</v>
      </c>
      <c r="I94" s="45" t="s">
        <v>220</v>
      </c>
      <c r="J94" s="64" t="s">
        <v>596</v>
      </c>
      <c r="K94" s="45"/>
      <c r="L94" s="45" t="s">
        <v>597</v>
      </c>
      <c r="M94" s="45" t="s">
        <v>307</v>
      </c>
      <c r="N94" s="63"/>
      <c r="O94" s="45" t="s">
        <v>300</v>
      </c>
      <c r="P94" s="1"/>
      <c r="Q94" s="1"/>
      <c r="R94" s="7"/>
      <c r="S94" s="7"/>
    </row>
    <row r="95" spans="3:19" ht="30" x14ac:dyDescent="0.25">
      <c r="C95" s="20"/>
      <c r="D95" s="50">
        <v>29</v>
      </c>
      <c r="E95" s="45" t="s">
        <v>565</v>
      </c>
      <c r="F95" s="45" t="s">
        <v>591</v>
      </c>
      <c r="G95" s="45" t="s">
        <v>23</v>
      </c>
      <c r="H95" s="63" t="s">
        <v>598</v>
      </c>
      <c r="I95" s="45" t="s">
        <v>220</v>
      </c>
      <c r="J95" s="64" t="s">
        <v>599</v>
      </c>
      <c r="K95" s="45"/>
      <c r="L95" s="45" t="s">
        <v>600</v>
      </c>
      <c r="M95" s="45" t="s">
        <v>307</v>
      </c>
      <c r="N95" s="63"/>
      <c r="O95" s="45" t="s">
        <v>300</v>
      </c>
      <c r="P95" s="1"/>
      <c r="Q95" s="1"/>
      <c r="R95" s="7"/>
      <c r="S95" s="7"/>
    </row>
    <row r="96" spans="3:19" x14ac:dyDescent="0.25">
      <c r="C96" s="20"/>
      <c r="D96" s="50"/>
      <c r="E96" s="65"/>
      <c r="F96" s="65"/>
      <c r="G96" s="65"/>
      <c r="H96" s="66"/>
      <c r="I96" s="65"/>
      <c r="J96" s="77"/>
      <c r="K96" s="65"/>
      <c r="L96" s="65"/>
      <c r="M96" s="65"/>
      <c r="N96" s="66"/>
      <c r="O96" s="65"/>
      <c r="P96" s="1"/>
      <c r="Q96" s="1"/>
      <c r="R96" s="7"/>
      <c r="S96" s="7"/>
    </row>
    <row r="97" spans="3:19" x14ac:dyDescent="0.25">
      <c r="C97" s="20"/>
      <c r="D97" s="50"/>
      <c r="E97" s="45"/>
      <c r="F97" s="45"/>
      <c r="G97" s="45"/>
      <c r="H97" s="63"/>
      <c r="I97" s="45"/>
      <c r="J97" s="64"/>
      <c r="K97" s="45"/>
      <c r="L97" s="45"/>
      <c r="M97" s="45"/>
      <c r="N97" s="63"/>
      <c r="O97" s="45"/>
      <c r="P97" s="1"/>
      <c r="Q97" s="1"/>
      <c r="R97" s="7"/>
      <c r="S97" s="7"/>
    </row>
    <row r="98" spans="3:19" ht="15.75" thickBot="1" x14ac:dyDescent="0.3">
      <c r="C98" s="20"/>
      <c r="D98" s="1"/>
      <c r="E98" s="11"/>
      <c r="F98" s="11"/>
      <c r="G98" s="11"/>
      <c r="H98" s="1"/>
      <c r="I98" s="11"/>
      <c r="J98" s="11"/>
      <c r="K98" s="11"/>
      <c r="L98" s="1"/>
      <c r="M98" s="11"/>
      <c r="N98" s="11"/>
      <c r="O98" s="11"/>
      <c r="P98" s="1"/>
      <c r="Q98" s="1"/>
      <c r="R98" s="7"/>
      <c r="S98" s="7"/>
    </row>
    <row r="99" spans="3:19" ht="16.5" thickBot="1" x14ac:dyDescent="0.3">
      <c r="C99" s="20"/>
      <c r="D99" s="1252" t="s">
        <v>321</v>
      </c>
      <c r="E99" s="1253"/>
      <c r="F99" s="1253"/>
      <c r="G99" s="1253"/>
      <c r="H99" s="1253"/>
      <c r="I99" s="1253"/>
      <c r="J99" s="1253"/>
      <c r="K99" s="1253"/>
      <c r="L99" s="1253"/>
      <c r="M99" s="1253"/>
      <c r="N99" s="1253"/>
      <c r="O99" s="1253"/>
      <c r="P99" s="1253"/>
      <c r="Q99" s="1253"/>
      <c r="R99" s="1254"/>
      <c r="S99" s="7"/>
    </row>
    <row r="100" spans="3:19" ht="15.75" x14ac:dyDescent="0.25">
      <c r="C100" s="20"/>
      <c r="D100" s="24"/>
      <c r="E100" s="24"/>
      <c r="F100" s="24"/>
      <c r="G100" s="24"/>
      <c r="H100" s="24"/>
      <c r="I100" s="24"/>
      <c r="J100" s="24"/>
      <c r="K100" s="24"/>
      <c r="L100" s="24"/>
      <c r="M100" s="24"/>
      <c r="N100" s="24"/>
      <c r="O100" s="24"/>
      <c r="P100" s="24"/>
      <c r="Q100" s="24"/>
      <c r="R100" s="25"/>
      <c r="S100" s="7"/>
    </row>
    <row r="101" spans="3:19" ht="15.75" x14ac:dyDescent="0.25">
      <c r="C101" s="20"/>
      <c r="D101" s="1266" t="s">
        <v>601</v>
      </c>
      <c r="E101" s="1267"/>
      <c r="F101" s="1267"/>
      <c r="G101" s="1267"/>
      <c r="H101" s="1267"/>
      <c r="I101" s="1267"/>
      <c r="J101" s="1267"/>
      <c r="K101" s="1267"/>
      <c r="L101" s="24"/>
      <c r="M101" s="24"/>
      <c r="N101" s="24"/>
      <c r="O101" s="24"/>
      <c r="P101" s="24"/>
      <c r="Q101" s="24"/>
      <c r="R101" s="25"/>
      <c r="S101" s="7"/>
    </row>
    <row r="102" spans="3:19" ht="15.75" x14ac:dyDescent="0.25">
      <c r="C102" s="20"/>
      <c r="D102" s="9" t="s">
        <v>9</v>
      </c>
      <c r="E102" s="9" t="s">
        <v>59</v>
      </c>
      <c r="F102" s="9" t="s">
        <v>12</v>
      </c>
      <c r="G102" s="2" t="s">
        <v>71</v>
      </c>
      <c r="H102" s="9" t="s">
        <v>106</v>
      </c>
      <c r="I102" s="9" t="s">
        <v>73</v>
      </c>
      <c r="J102" s="9" t="s">
        <v>323</v>
      </c>
      <c r="K102" s="9" t="s">
        <v>21</v>
      </c>
      <c r="L102" s="24"/>
      <c r="M102" s="24"/>
      <c r="N102" s="24"/>
      <c r="O102" s="24"/>
      <c r="P102" s="24"/>
      <c r="Q102" s="24"/>
      <c r="R102" s="25"/>
      <c r="S102" s="7"/>
    </row>
    <row r="103" spans="3:19" ht="15.75" x14ac:dyDescent="0.25">
      <c r="C103" s="20"/>
      <c r="D103" s="49"/>
      <c r="E103" s="37"/>
      <c r="F103" s="23"/>
      <c r="G103" s="21"/>
      <c r="H103" s="23"/>
      <c r="I103" s="23"/>
      <c r="J103" s="23"/>
      <c r="K103" s="67"/>
      <c r="L103" s="24"/>
      <c r="M103" s="24"/>
      <c r="N103" s="24"/>
      <c r="O103" s="24"/>
      <c r="P103" s="24"/>
      <c r="Q103" s="24"/>
      <c r="R103" s="25"/>
      <c r="S103" s="7"/>
    </row>
    <row r="104" spans="3:19" ht="15.75" x14ac:dyDescent="0.25">
      <c r="C104" s="20"/>
      <c r="D104" s="49"/>
      <c r="E104" s="37"/>
      <c r="F104" s="23"/>
      <c r="G104" s="21"/>
      <c r="H104" s="23"/>
      <c r="I104" s="23"/>
      <c r="J104" s="23"/>
      <c r="K104" s="67"/>
      <c r="L104" s="24"/>
      <c r="M104" s="24"/>
      <c r="N104" s="24"/>
      <c r="O104" s="24"/>
      <c r="P104" s="24"/>
      <c r="Q104" s="24"/>
      <c r="R104" s="25"/>
      <c r="S104" s="7"/>
    </row>
    <row r="105" spans="3:19" ht="15.75" x14ac:dyDescent="0.25">
      <c r="C105" s="20"/>
      <c r="D105" s="50">
        <v>1</v>
      </c>
      <c r="E105" s="72" t="s">
        <v>602</v>
      </c>
      <c r="F105" s="68" t="s">
        <v>48</v>
      </c>
      <c r="G105" s="67" t="s">
        <v>603</v>
      </c>
      <c r="H105" s="68" t="s">
        <v>295</v>
      </c>
      <c r="I105" s="68" t="s">
        <v>278</v>
      </c>
      <c r="J105" s="68">
        <v>15</v>
      </c>
      <c r="K105" s="67" t="s">
        <v>112</v>
      </c>
      <c r="L105" s="24"/>
      <c r="M105" s="24"/>
      <c r="N105" s="24"/>
      <c r="O105" s="24"/>
      <c r="P105" s="24"/>
      <c r="Q105" s="24"/>
      <c r="R105" s="25"/>
      <c r="S105" s="7"/>
    </row>
    <row r="106" spans="3:19" ht="15.75" x14ac:dyDescent="0.25">
      <c r="C106" s="20"/>
      <c r="D106" s="50">
        <v>2</v>
      </c>
      <c r="E106" s="37" t="s">
        <v>174</v>
      </c>
      <c r="F106" s="23" t="s">
        <v>23</v>
      </c>
      <c r="G106" s="21" t="s">
        <v>333</v>
      </c>
      <c r="H106" s="23" t="s">
        <v>334</v>
      </c>
      <c r="I106" s="23" t="s">
        <v>335</v>
      </c>
      <c r="J106" s="68">
        <v>6</v>
      </c>
      <c r="K106" s="21" t="s">
        <v>112</v>
      </c>
      <c r="L106" s="24"/>
      <c r="M106" s="24"/>
      <c r="N106" s="24"/>
      <c r="O106" s="24"/>
      <c r="P106" s="24"/>
      <c r="Q106" s="24"/>
      <c r="R106" s="25"/>
      <c r="S106" s="7"/>
    </row>
    <row r="107" spans="3:19" ht="30" x14ac:dyDescent="0.25">
      <c r="C107" s="20"/>
      <c r="D107" s="19">
        <v>3</v>
      </c>
      <c r="E107" s="9"/>
      <c r="F107" s="9" t="s">
        <v>336</v>
      </c>
      <c r="G107" s="19" t="s">
        <v>340</v>
      </c>
      <c r="H107" s="9" t="s">
        <v>341</v>
      </c>
      <c r="I107" s="9" t="s">
        <v>338</v>
      </c>
      <c r="J107" s="68">
        <v>21</v>
      </c>
      <c r="K107" s="67" t="s">
        <v>604</v>
      </c>
      <c r="L107" s="24"/>
      <c r="M107" s="24"/>
      <c r="N107" s="24"/>
      <c r="O107" s="24"/>
      <c r="P107" s="24"/>
      <c r="Q107" s="24"/>
      <c r="R107" s="25"/>
      <c r="S107" s="7"/>
    </row>
    <row r="108" spans="3:19" ht="15.75" x14ac:dyDescent="0.25">
      <c r="C108" s="20"/>
      <c r="D108" s="24"/>
      <c r="E108" s="24"/>
      <c r="F108" s="24"/>
      <c r="G108" s="24"/>
      <c r="H108" s="24"/>
      <c r="I108" s="24"/>
      <c r="J108" s="24"/>
      <c r="K108" s="24"/>
      <c r="L108" s="24"/>
      <c r="M108" s="24"/>
      <c r="N108" s="24"/>
      <c r="O108" s="24"/>
      <c r="P108" s="24"/>
      <c r="Q108" s="24"/>
      <c r="R108" s="25"/>
      <c r="S108" s="7"/>
    </row>
    <row r="109" spans="3:19" ht="15.75" x14ac:dyDescent="0.25">
      <c r="C109" s="20"/>
      <c r="D109" s="24"/>
      <c r="E109" s="24"/>
      <c r="F109" s="24"/>
      <c r="G109" s="24"/>
      <c r="H109" s="24"/>
      <c r="I109" s="24"/>
      <c r="J109" s="24"/>
      <c r="K109" s="24"/>
      <c r="L109" s="24"/>
      <c r="M109" s="24"/>
      <c r="N109" s="24"/>
      <c r="O109" s="24"/>
      <c r="P109" s="24"/>
      <c r="Q109" s="24"/>
      <c r="R109" s="25"/>
      <c r="S109" s="7"/>
    </row>
    <row r="110" spans="3:19" ht="15.75" thickBot="1" x14ac:dyDescent="0.3">
      <c r="C110" s="20"/>
      <c r="D110" s="1"/>
      <c r="E110" s="11"/>
      <c r="F110" s="11"/>
      <c r="G110" s="11"/>
      <c r="H110" s="1"/>
      <c r="I110" s="11"/>
      <c r="J110" s="11"/>
      <c r="K110" s="11"/>
      <c r="L110" s="1"/>
      <c r="M110" s="11"/>
      <c r="N110" s="11"/>
      <c r="O110" s="11"/>
      <c r="P110" s="1"/>
      <c r="Q110" s="1"/>
      <c r="R110" s="7"/>
      <c r="S110" s="7"/>
    </row>
    <row r="111" spans="3:19" ht="16.5" thickBot="1" x14ac:dyDescent="0.3">
      <c r="C111" s="20"/>
      <c r="D111" s="1252" t="s">
        <v>342</v>
      </c>
      <c r="E111" s="1253"/>
      <c r="F111" s="1253"/>
      <c r="G111" s="1253"/>
      <c r="H111" s="1253"/>
      <c r="I111" s="1253"/>
      <c r="J111" s="1253"/>
      <c r="K111" s="1253"/>
      <c r="L111" s="1253"/>
      <c r="M111" s="1253"/>
      <c r="N111" s="1253"/>
      <c r="O111" s="1253"/>
      <c r="P111" s="1253"/>
      <c r="Q111" s="1253"/>
      <c r="R111" s="1254"/>
      <c r="S111" s="7"/>
    </row>
    <row r="112" spans="3:19" x14ac:dyDescent="0.25">
      <c r="C112" s="20"/>
      <c r="D112" s="1268"/>
      <c r="E112" s="1269"/>
      <c r="F112" s="1269"/>
      <c r="G112" s="1269"/>
      <c r="H112" s="1269"/>
      <c r="I112" s="1269"/>
      <c r="J112" s="1269"/>
      <c r="K112" s="1269"/>
      <c r="M112" s="10"/>
      <c r="R112" s="7"/>
      <c r="S112" s="7"/>
    </row>
    <row r="113" spans="3:19" s="51" customFormat="1" x14ac:dyDescent="0.25">
      <c r="C113" s="57"/>
      <c r="D113" s="1270" t="s">
        <v>605</v>
      </c>
      <c r="E113" s="1270"/>
      <c r="F113" s="1270"/>
      <c r="G113" s="1270"/>
      <c r="H113" s="1270"/>
      <c r="I113" s="1270"/>
      <c r="J113" s="1270"/>
      <c r="K113" s="1270"/>
      <c r="M113" s="52"/>
      <c r="R113" s="53"/>
      <c r="S113" s="53"/>
    </row>
    <row r="114" spans="3:19" s="51" customFormat="1" x14ac:dyDescent="0.25">
      <c r="C114" s="57"/>
      <c r="D114" s="1265" t="s">
        <v>344</v>
      </c>
      <c r="E114" s="1265"/>
      <c r="F114" s="1265"/>
      <c r="G114" s="1265"/>
      <c r="H114" s="1265"/>
      <c r="I114" s="1265"/>
      <c r="J114" s="1265"/>
      <c r="K114" s="1265"/>
      <c r="M114" s="52"/>
      <c r="R114" s="53"/>
      <c r="S114" s="53"/>
    </row>
    <row r="115" spans="3:19" x14ac:dyDescent="0.25">
      <c r="C115" s="20"/>
      <c r="D115" s="1271" t="s">
        <v>606</v>
      </c>
      <c r="E115" s="1271"/>
      <c r="F115" s="1271"/>
      <c r="G115" s="1271"/>
      <c r="H115" s="1271"/>
      <c r="I115" s="1271"/>
      <c r="J115" s="1271"/>
      <c r="K115" s="1271"/>
      <c r="M115" s="10"/>
      <c r="R115" s="7"/>
      <c r="S115" s="7"/>
    </row>
    <row r="116" spans="3:19" ht="15" customHeight="1" x14ac:dyDescent="0.25">
      <c r="C116" s="20"/>
      <c r="D116" s="9" t="s">
        <v>9</v>
      </c>
      <c r="E116" s="9" t="s">
        <v>346</v>
      </c>
      <c r="F116" s="9" t="s">
        <v>347</v>
      </c>
      <c r="G116" s="2" t="s">
        <v>348</v>
      </c>
      <c r="H116" s="9" t="s">
        <v>349</v>
      </c>
      <c r="I116" s="9" t="s">
        <v>350</v>
      </c>
      <c r="J116" s="9" t="s">
        <v>351</v>
      </c>
      <c r="K116" s="9" t="s">
        <v>352</v>
      </c>
      <c r="R116" s="7"/>
      <c r="S116" s="7"/>
    </row>
    <row r="117" spans="3:19" ht="60" x14ac:dyDescent="0.25">
      <c r="C117" s="20"/>
      <c r="D117" s="54">
        <v>1</v>
      </c>
      <c r="E117" s="9" t="s">
        <v>353</v>
      </c>
      <c r="F117" s="9" t="s">
        <v>354</v>
      </c>
      <c r="G117" s="2" t="s">
        <v>48</v>
      </c>
      <c r="H117" s="9" t="s">
        <v>355</v>
      </c>
      <c r="I117" s="9" t="s">
        <v>607</v>
      </c>
      <c r="J117" s="9" t="s">
        <v>295</v>
      </c>
      <c r="K117" s="9" t="s">
        <v>358</v>
      </c>
      <c r="R117" s="7"/>
      <c r="S117" s="7"/>
    </row>
    <row r="118" spans="3:19" ht="60" x14ac:dyDescent="0.25">
      <c r="C118" s="20"/>
      <c r="D118" s="54">
        <v>2</v>
      </c>
      <c r="E118" s="9" t="s">
        <v>353</v>
      </c>
      <c r="F118" s="9" t="s">
        <v>359</v>
      </c>
      <c r="G118" s="2" t="s">
        <v>48</v>
      </c>
      <c r="H118" s="9" t="s">
        <v>360</v>
      </c>
      <c r="I118" s="9" t="s">
        <v>361</v>
      </c>
      <c r="J118" s="9" t="s">
        <v>362</v>
      </c>
      <c r="K118" s="9" t="s">
        <v>363</v>
      </c>
      <c r="R118" s="7"/>
      <c r="S118" s="7"/>
    </row>
    <row r="119" spans="3:19" x14ac:dyDescent="0.25">
      <c r="C119" s="20"/>
      <c r="D119" s="54">
        <v>3</v>
      </c>
      <c r="E119" s="9" t="s">
        <v>364</v>
      </c>
      <c r="F119" s="9" t="s">
        <v>365</v>
      </c>
      <c r="G119" s="2" t="s">
        <v>28</v>
      </c>
      <c r="H119" s="9" t="s">
        <v>366</v>
      </c>
      <c r="I119" s="9" t="s">
        <v>367</v>
      </c>
      <c r="J119" s="9" t="s">
        <v>368</v>
      </c>
      <c r="K119" s="9" t="s">
        <v>369</v>
      </c>
      <c r="R119" s="7"/>
      <c r="S119" s="7"/>
    </row>
    <row r="120" spans="3:19" ht="60" x14ac:dyDescent="0.25">
      <c r="C120" s="20"/>
      <c r="D120" s="54">
        <v>4</v>
      </c>
      <c r="E120" s="9" t="s">
        <v>353</v>
      </c>
      <c r="F120" s="9" t="s">
        <v>370</v>
      </c>
      <c r="G120" s="2" t="s">
        <v>48</v>
      </c>
      <c r="H120" s="9" t="s">
        <v>360</v>
      </c>
      <c r="I120" s="9" t="s">
        <v>608</v>
      </c>
      <c r="J120" s="9" t="s">
        <v>295</v>
      </c>
      <c r="K120" s="9" t="s">
        <v>363</v>
      </c>
      <c r="R120" s="7"/>
      <c r="S120" s="7"/>
    </row>
    <row r="121" spans="3:19" x14ac:dyDescent="0.25">
      <c r="C121" s="20"/>
      <c r="D121" s="54">
        <v>5</v>
      </c>
      <c r="E121" s="68" t="s">
        <v>371</v>
      </c>
      <c r="F121" s="68" t="s">
        <v>372</v>
      </c>
      <c r="G121" s="88" t="s">
        <v>28</v>
      </c>
      <c r="H121" s="68" t="s">
        <v>373</v>
      </c>
      <c r="I121" s="68" t="s">
        <v>374</v>
      </c>
      <c r="J121" s="68" t="s">
        <v>375</v>
      </c>
      <c r="K121" s="9"/>
      <c r="R121" s="7"/>
      <c r="S121" s="7"/>
    </row>
    <row r="122" spans="3:19" ht="42.95" customHeight="1" x14ac:dyDescent="0.25">
      <c r="C122" s="20"/>
      <c r="D122" s="55">
        <v>6</v>
      </c>
      <c r="E122" s="9" t="s">
        <v>376</v>
      </c>
      <c r="F122" s="9" t="s">
        <v>377</v>
      </c>
      <c r="G122" s="2" t="s">
        <v>136</v>
      </c>
      <c r="H122" s="9" t="s">
        <v>373</v>
      </c>
      <c r="I122" s="9" t="s">
        <v>378</v>
      </c>
      <c r="J122" s="9" t="s">
        <v>379</v>
      </c>
      <c r="K122" s="9" t="s">
        <v>380</v>
      </c>
      <c r="R122" s="7"/>
      <c r="S122" s="7"/>
    </row>
    <row r="123" spans="3:19" ht="30" x14ac:dyDescent="0.25">
      <c r="C123" s="20"/>
      <c r="D123" s="55">
        <v>7</v>
      </c>
      <c r="E123" s="9" t="s">
        <v>381</v>
      </c>
      <c r="F123" s="9" t="s">
        <v>382</v>
      </c>
      <c r="G123" s="2" t="s">
        <v>171</v>
      </c>
      <c r="H123" s="9" t="s">
        <v>383</v>
      </c>
      <c r="I123" s="9" t="s">
        <v>384</v>
      </c>
      <c r="J123" s="9" t="s">
        <v>385</v>
      </c>
      <c r="K123" s="9" t="s">
        <v>386</v>
      </c>
      <c r="R123" s="7"/>
      <c r="S123" s="7"/>
    </row>
    <row r="124" spans="3:19" x14ac:dyDescent="0.25">
      <c r="C124" s="20"/>
      <c r="D124" s="55">
        <v>8</v>
      </c>
      <c r="E124" s="9" t="s">
        <v>387</v>
      </c>
      <c r="F124" s="9" t="s">
        <v>388</v>
      </c>
      <c r="G124" s="2" t="s">
        <v>171</v>
      </c>
      <c r="H124" s="9" t="s">
        <v>389</v>
      </c>
      <c r="I124" s="9" t="s">
        <v>390</v>
      </c>
      <c r="J124" s="9" t="s">
        <v>385</v>
      </c>
      <c r="K124" s="9" t="s">
        <v>386</v>
      </c>
      <c r="R124" s="7"/>
      <c r="S124" s="7"/>
    </row>
    <row r="125" spans="3:19" ht="30" x14ac:dyDescent="0.25">
      <c r="C125" s="20"/>
      <c r="D125" s="55">
        <v>9</v>
      </c>
      <c r="E125" s="9" t="s">
        <v>391</v>
      </c>
      <c r="F125" s="9" t="s">
        <v>392</v>
      </c>
      <c r="G125" s="2" t="s">
        <v>28</v>
      </c>
      <c r="H125" s="9" t="s">
        <v>383</v>
      </c>
      <c r="I125" s="9" t="s">
        <v>393</v>
      </c>
      <c r="J125" s="9" t="s">
        <v>385</v>
      </c>
      <c r="K125" s="9" t="s">
        <v>394</v>
      </c>
      <c r="R125" s="7"/>
      <c r="S125" s="7"/>
    </row>
    <row r="126" spans="3:19" ht="15" customHeight="1" x14ac:dyDescent="0.25">
      <c r="C126" s="20"/>
      <c r="D126" s="55">
        <v>10</v>
      </c>
      <c r="E126" s="9" t="s">
        <v>395</v>
      </c>
      <c r="F126" s="9" t="s">
        <v>396</v>
      </c>
      <c r="G126" s="2" t="s">
        <v>397</v>
      </c>
      <c r="H126" s="9" t="s">
        <v>373</v>
      </c>
      <c r="I126" s="9" t="s">
        <v>398</v>
      </c>
      <c r="J126" s="9" t="s">
        <v>399</v>
      </c>
      <c r="K126" s="9" t="s">
        <v>386</v>
      </c>
      <c r="R126" s="7"/>
      <c r="S126" s="7"/>
    </row>
    <row r="127" spans="3:19" ht="30" x14ac:dyDescent="0.25">
      <c r="C127" s="20"/>
      <c r="D127" s="55">
        <v>11</v>
      </c>
      <c r="E127" s="9" t="s">
        <v>400</v>
      </c>
      <c r="F127" s="9" t="s">
        <v>401</v>
      </c>
      <c r="G127" s="2" t="s">
        <v>136</v>
      </c>
      <c r="H127" s="9" t="s">
        <v>373</v>
      </c>
      <c r="I127" s="9" t="s">
        <v>402</v>
      </c>
      <c r="J127" s="9" t="s">
        <v>385</v>
      </c>
      <c r="K127" s="9" t="s">
        <v>386</v>
      </c>
      <c r="R127" s="7"/>
      <c r="S127" s="7"/>
    </row>
    <row r="128" spans="3:19" ht="30" x14ac:dyDescent="0.25">
      <c r="C128" s="20"/>
      <c r="D128" s="55">
        <v>12</v>
      </c>
      <c r="E128" s="9" t="s">
        <v>381</v>
      </c>
      <c r="F128" s="9" t="s">
        <v>403</v>
      </c>
      <c r="G128" s="2" t="s">
        <v>136</v>
      </c>
      <c r="H128" s="9" t="s">
        <v>383</v>
      </c>
      <c r="I128" s="9" t="s">
        <v>404</v>
      </c>
      <c r="J128" s="9" t="s">
        <v>399</v>
      </c>
      <c r="K128" s="9" t="s">
        <v>386</v>
      </c>
      <c r="R128" s="7"/>
      <c r="S128" s="7"/>
    </row>
    <row r="129" spans="3:19" ht="30" x14ac:dyDescent="0.25">
      <c r="C129" s="20"/>
      <c r="D129" s="55">
        <v>13</v>
      </c>
      <c r="E129" s="9" t="s">
        <v>405</v>
      </c>
      <c r="F129" s="9" t="s">
        <v>406</v>
      </c>
      <c r="G129" s="2" t="s">
        <v>136</v>
      </c>
      <c r="H129" s="9" t="s">
        <v>373</v>
      </c>
      <c r="I129" s="9" t="s">
        <v>407</v>
      </c>
      <c r="J129" s="9" t="s">
        <v>385</v>
      </c>
      <c r="K129" s="9" t="s">
        <v>386</v>
      </c>
      <c r="R129" s="7"/>
      <c r="S129" s="7"/>
    </row>
    <row r="130" spans="3:19" x14ac:dyDescent="0.25">
      <c r="C130" s="20"/>
      <c r="D130" s="55">
        <v>14</v>
      </c>
      <c r="E130" s="9" t="s">
        <v>408</v>
      </c>
      <c r="F130" s="9" t="s">
        <v>409</v>
      </c>
      <c r="G130" s="2" t="s">
        <v>410</v>
      </c>
      <c r="H130" s="9" t="s">
        <v>411</v>
      </c>
      <c r="I130" s="9" t="s">
        <v>412</v>
      </c>
      <c r="J130" s="9" t="s">
        <v>399</v>
      </c>
      <c r="K130" s="9" t="s">
        <v>386</v>
      </c>
      <c r="R130" s="7"/>
      <c r="S130" s="7"/>
    </row>
    <row r="131" spans="3:19" x14ac:dyDescent="0.25">
      <c r="C131" s="20"/>
      <c r="D131" s="55">
        <v>15</v>
      </c>
      <c r="E131" s="9" t="s">
        <v>408</v>
      </c>
      <c r="F131" s="9" t="s">
        <v>413</v>
      </c>
      <c r="G131" s="2" t="s">
        <v>410</v>
      </c>
      <c r="H131" s="9" t="s">
        <v>411</v>
      </c>
      <c r="I131" s="9" t="s">
        <v>414</v>
      </c>
      <c r="J131" s="9" t="s">
        <v>399</v>
      </c>
      <c r="K131" s="9" t="s">
        <v>386</v>
      </c>
      <c r="R131" s="7"/>
      <c r="S131" s="7"/>
    </row>
    <row r="132" spans="3:19" ht="45" x14ac:dyDescent="0.25">
      <c r="C132" s="20"/>
      <c r="D132" s="55">
        <v>16</v>
      </c>
      <c r="E132" s="9" t="s">
        <v>376</v>
      </c>
      <c r="F132" s="9" t="s">
        <v>372</v>
      </c>
      <c r="G132" s="2" t="s">
        <v>28</v>
      </c>
      <c r="H132" s="9" t="s">
        <v>373</v>
      </c>
      <c r="I132" s="9" t="s">
        <v>415</v>
      </c>
      <c r="J132" s="9" t="s">
        <v>416</v>
      </c>
      <c r="K132" s="9" t="s">
        <v>380</v>
      </c>
      <c r="R132" s="7"/>
      <c r="S132" s="7"/>
    </row>
    <row r="133" spans="3:19" x14ac:dyDescent="0.25">
      <c r="C133" s="20"/>
      <c r="D133" s="55">
        <v>17</v>
      </c>
      <c r="E133" s="9" t="s">
        <v>417</v>
      </c>
      <c r="F133" s="9" t="s">
        <v>418</v>
      </c>
      <c r="G133" s="2" t="s">
        <v>121</v>
      </c>
      <c r="H133" s="9" t="s">
        <v>419</v>
      </c>
      <c r="I133" s="9" t="s">
        <v>420</v>
      </c>
      <c r="J133" s="9" t="s">
        <v>399</v>
      </c>
      <c r="K133" s="9" t="s">
        <v>386</v>
      </c>
      <c r="R133" s="7"/>
      <c r="S133" s="7"/>
    </row>
    <row r="134" spans="3:19" ht="30" x14ac:dyDescent="0.25">
      <c r="C134" s="20"/>
      <c r="D134" s="55">
        <v>18</v>
      </c>
      <c r="E134" s="9" t="s">
        <v>395</v>
      </c>
      <c r="F134" s="9" t="s">
        <v>278</v>
      </c>
      <c r="G134" s="2" t="s">
        <v>397</v>
      </c>
      <c r="H134" s="9" t="s">
        <v>373</v>
      </c>
      <c r="I134" s="9" t="s">
        <v>421</v>
      </c>
      <c r="J134" s="9" t="s">
        <v>399</v>
      </c>
      <c r="K134" s="9" t="s">
        <v>369</v>
      </c>
      <c r="R134" s="7"/>
      <c r="S134" s="7"/>
    </row>
    <row r="135" spans="3:19" ht="30" x14ac:dyDescent="0.25">
      <c r="C135" s="20"/>
      <c r="D135" s="55">
        <v>19</v>
      </c>
      <c r="E135" s="9" t="s">
        <v>395</v>
      </c>
      <c r="F135" s="9" t="s">
        <v>422</v>
      </c>
      <c r="G135" s="2" t="s">
        <v>397</v>
      </c>
      <c r="H135" s="9" t="s">
        <v>373</v>
      </c>
      <c r="I135" s="9" t="s">
        <v>423</v>
      </c>
      <c r="J135" s="9" t="s">
        <v>399</v>
      </c>
      <c r="K135" s="9" t="s">
        <v>424</v>
      </c>
      <c r="R135" s="7"/>
      <c r="S135" s="7"/>
    </row>
    <row r="136" spans="3:19" ht="30" x14ac:dyDescent="0.25">
      <c r="C136" s="20"/>
      <c r="D136" s="9">
        <v>20</v>
      </c>
      <c r="E136" s="9" t="s">
        <v>425</v>
      </c>
      <c r="F136" s="9" t="s">
        <v>426</v>
      </c>
      <c r="G136" s="2" t="s">
        <v>98</v>
      </c>
      <c r="H136" s="9" t="s">
        <v>427</v>
      </c>
      <c r="I136" s="9" t="s">
        <v>428</v>
      </c>
      <c r="J136" s="9" t="s">
        <v>429</v>
      </c>
      <c r="K136" s="9" t="s">
        <v>424</v>
      </c>
      <c r="R136" s="7"/>
      <c r="S136" s="7"/>
    </row>
    <row r="137" spans="3:19" x14ac:dyDescent="0.25">
      <c r="C137" s="20"/>
      <c r="R137" s="7"/>
      <c r="S137" s="7"/>
    </row>
    <row r="138" spans="3:19" x14ac:dyDescent="0.25">
      <c r="C138" s="20"/>
      <c r="R138" s="7"/>
      <c r="S138" s="7"/>
    </row>
    <row r="139" spans="3:19" ht="15.75" thickBot="1" x14ac:dyDescent="0.3">
      <c r="C139" s="20"/>
      <c r="R139" s="7"/>
      <c r="S139" s="7"/>
    </row>
    <row r="140" spans="3:19" ht="15" customHeight="1" thickBot="1" x14ac:dyDescent="0.3">
      <c r="C140" s="20"/>
      <c r="D140" s="1252" t="s">
        <v>430</v>
      </c>
      <c r="E140" s="1253"/>
      <c r="F140" s="1253"/>
      <c r="G140" s="1253"/>
      <c r="H140" s="1253"/>
      <c r="I140" s="1253"/>
      <c r="J140" s="1253"/>
      <c r="K140" s="1253"/>
      <c r="L140" s="1253"/>
      <c r="M140" s="1253"/>
      <c r="N140" s="1253"/>
      <c r="O140" s="1253"/>
      <c r="P140" s="1253"/>
      <c r="Q140" s="1253"/>
      <c r="R140" s="1254"/>
      <c r="S140" s="7"/>
    </row>
    <row r="141" spans="3:19" ht="15" customHeight="1" x14ac:dyDescent="0.25">
      <c r="C141" s="20"/>
      <c r="D141" s="24"/>
      <c r="E141" s="24"/>
      <c r="F141" s="24"/>
      <c r="G141" s="24"/>
      <c r="H141" s="24"/>
      <c r="I141" s="24"/>
      <c r="J141" s="24"/>
      <c r="K141" s="24"/>
      <c r="L141" s="24"/>
      <c r="M141" s="24"/>
      <c r="N141" s="24"/>
      <c r="O141" s="24"/>
      <c r="P141" s="24"/>
      <c r="Q141" s="24"/>
      <c r="R141" s="25"/>
      <c r="S141" s="7"/>
    </row>
    <row r="142" spans="3:19" ht="15" customHeight="1" x14ac:dyDescent="0.25">
      <c r="C142" s="20"/>
      <c r="D142" s="1272" t="s">
        <v>431</v>
      </c>
      <c r="E142" s="1273"/>
      <c r="F142" s="1273"/>
      <c r="G142" s="1273"/>
      <c r="H142" s="1273"/>
      <c r="I142" s="1273"/>
      <c r="J142" s="1273"/>
      <c r="K142" s="1273"/>
      <c r="L142" s="24"/>
      <c r="M142" s="24"/>
      <c r="N142" s="24"/>
      <c r="O142" s="24"/>
      <c r="P142" s="24"/>
      <c r="Q142" s="24"/>
      <c r="R142" s="25"/>
      <c r="S142" s="7"/>
    </row>
    <row r="143" spans="3:19" x14ac:dyDescent="0.25">
      <c r="C143" s="20"/>
      <c r="D143" s="9" t="s">
        <v>9</v>
      </c>
      <c r="E143" s="9" t="s">
        <v>432</v>
      </c>
      <c r="F143" s="9" t="s">
        <v>433</v>
      </c>
      <c r="G143" s="2" t="s">
        <v>434</v>
      </c>
      <c r="H143" s="9" t="s">
        <v>349</v>
      </c>
      <c r="I143" s="9" t="s">
        <v>350</v>
      </c>
      <c r="J143" s="9" t="s">
        <v>351</v>
      </c>
      <c r="K143" s="9" t="s">
        <v>352</v>
      </c>
      <c r="R143" s="7"/>
      <c r="S143" s="7"/>
    </row>
    <row r="144" spans="3:19" ht="15" customHeight="1" x14ac:dyDescent="0.25">
      <c r="C144" s="20"/>
      <c r="D144" s="23">
        <v>1</v>
      </c>
      <c r="E144" s="23" t="s">
        <v>435</v>
      </c>
      <c r="F144" s="22" t="s">
        <v>436</v>
      </c>
      <c r="G144" s="23" t="s">
        <v>437</v>
      </c>
      <c r="H144" s="23" t="s">
        <v>438</v>
      </c>
      <c r="I144" s="23" t="s">
        <v>439</v>
      </c>
      <c r="J144" s="23" t="s">
        <v>440</v>
      </c>
      <c r="K144" s="23" t="s">
        <v>441</v>
      </c>
      <c r="R144" s="7"/>
      <c r="S144" s="7"/>
    </row>
    <row r="145" spans="3:19" ht="30" x14ac:dyDescent="0.25">
      <c r="C145" s="20"/>
      <c r="D145" s="23">
        <v>2</v>
      </c>
      <c r="E145" s="23" t="s">
        <v>435</v>
      </c>
      <c r="F145" s="22" t="s">
        <v>442</v>
      </c>
      <c r="G145" s="23" t="s">
        <v>437</v>
      </c>
      <c r="H145" s="23" t="s">
        <v>443</v>
      </c>
      <c r="I145" s="23" t="s">
        <v>159</v>
      </c>
      <c r="J145" s="23" t="s">
        <v>444</v>
      </c>
      <c r="K145" s="23" t="s">
        <v>441</v>
      </c>
      <c r="R145" s="7"/>
      <c r="S145" s="7"/>
    </row>
    <row r="146" spans="3:19" x14ac:dyDescent="0.25">
      <c r="C146" s="20"/>
      <c r="D146" s="23">
        <v>3</v>
      </c>
      <c r="E146" s="23" t="s">
        <v>435</v>
      </c>
      <c r="F146" s="22" t="s">
        <v>445</v>
      </c>
      <c r="G146" s="23" t="s">
        <v>437</v>
      </c>
      <c r="H146" s="23" t="s">
        <v>446</v>
      </c>
      <c r="I146" s="23" t="s">
        <v>98</v>
      </c>
      <c r="J146" s="23" t="s">
        <v>447</v>
      </c>
      <c r="K146" s="23" t="s">
        <v>441</v>
      </c>
      <c r="R146" s="7"/>
      <c r="S146" s="7"/>
    </row>
    <row r="147" spans="3:19" x14ac:dyDescent="0.25">
      <c r="C147" s="20"/>
      <c r="D147" s="23">
        <v>4</v>
      </c>
      <c r="E147" s="23" t="s">
        <v>448</v>
      </c>
      <c r="F147" s="22" t="s">
        <v>449</v>
      </c>
      <c r="G147" s="23" t="s">
        <v>450</v>
      </c>
      <c r="H147" s="23" t="s">
        <v>451</v>
      </c>
      <c r="I147" s="23" t="s">
        <v>159</v>
      </c>
      <c r="J147" s="23" t="s">
        <v>452</v>
      </c>
      <c r="K147" s="23" t="s">
        <v>441</v>
      </c>
      <c r="R147" s="7"/>
      <c r="S147" s="7"/>
    </row>
    <row r="148" spans="3:19" ht="30" customHeight="1" x14ac:dyDescent="0.25">
      <c r="C148" s="20"/>
      <c r="D148" s="23">
        <v>5</v>
      </c>
      <c r="E148" s="23" t="s">
        <v>453</v>
      </c>
      <c r="F148" s="22" t="s">
        <v>454</v>
      </c>
      <c r="G148" s="23" t="s">
        <v>437</v>
      </c>
      <c r="H148" s="23" t="s">
        <v>455</v>
      </c>
      <c r="I148" s="23" t="s">
        <v>336</v>
      </c>
      <c r="J148" s="68" t="s">
        <v>456</v>
      </c>
      <c r="K148" s="23" t="s">
        <v>457</v>
      </c>
      <c r="R148" s="7"/>
      <c r="S148" s="7"/>
    </row>
    <row r="149" spans="3:19" x14ac:dyDescent="0.25">
      <c r="C149" s="20"/>
      <c r="D149" s="9"/>
      <c r="E149" s="9"/>
      <c r="F149" s="9"/>
      <c r="G149" s="2"/>
      <c r="H149" s="9"/>
      <c r="I149" s="9"/>
      <c r="J149" s="9"/>
      <c r="K149" s="9"/>
      <c r="R149" s="7"/>
      <c r="S149" s="7"/>
    </row>
    <row r="150" spans="3:19" ht="15.75" thickBot="1" x14ac:dyDescent="0.3">
      <c r="C150" s="20"/>
      <c r="D150" s="11"/>
      <c r="E150" s="11"/>
      <c r="F150" s="11"/>
      <c r="G150" s="1"/>
      <c r="H150" s="11"/>
      <c r="I150" s="11"/>
      <c r="J150" s="11"/>
      <c r="K150" s="11"/>
      <c r="R150" s="7"/>
      <c r="S150" s="7"/>
    </row>
    <row r="151" spans="3:19" ht="15" customHeight="1" thickBot="1" x14ac:dyDescent="0.3">
      <c r="C151" s="20"/>
      <c r="D151" s="1252" t="s">
        <v>458</v>
      </c>
      <c r="E151" s="1253"/>
      <c r="F151" s="1253"/>
      <c r="G151" s="1253"/>
      <c r="H151" s="1253"/>
      <c r="I151" s="1253"/>
      <c r="J151" s="1253"/>
      <c r="K151" s="1253"/>
      <c r="L151" s="1253"/>
      <c r="M151" s="1253"/>
      <c r="N151" s="1253"/>
      <c r="O151" s="1253"/>
      <c r="P151" s="1253"/>
      <c r="Q151" s="1253"/>
      <c r="R151" s="1254"/>
      <c r="S151" s="7"/>
    </row>
    <row r="152" spans="3:19" x14ac:dyDescent="0.25">
      <c r="C152" s="20"/>
      <c r="D152" s="1261" t="s">
        <v>459</v>
      </c>
      <c r="E152" s="1262"/>
      <c r="F152" s="1262"/>
      <c r="G152" s="1262"/>
      <c r="H152" s="1262"/>
      <c r="I152" s="1262"/>
      <c r="J152" s="1262"/>
      <c r="K152" s="1262"/>
      <c r="R152" s="7"/>
      <c r="S152" s="7"/>
    </row>
    <row r="153" spans="3:19" x14ac:dyDescent="0.25">
      <c r="C153" s="20"/>
      <c r="D153" s="9" t="s">
        <v>9</v>
      </c>
      <c r="E153" s="9" t="s">
        <v>12</v>
      </c>
      <c r="F153" s="9" t="s">
        <v>460</v>
      </c>
      <c r="G153" s="2" t="s">
        <v>461</v>
      </c>
      <c r="H153" s="9" t="s">
        <v>462</v>
      </c>
      <c r="I153" s="9" t="s">
        <v>349</v>
      </c>
      <c r="J153" s="9" t="s">
        <v>463</v>
      </c>
      <c r="K153" s="9" t="s">
        <v>464</v>
      </c>
      <c r="R153" s="7"/>
      <c r="S153" s="7"/>
    </row>
    <row r="154" spans="3:19" x14ac:dyDescent="0.25">
      <c r="C154" s="20"/>
      <c r="D154" s="23">
        <v>1</v>
      </c>
      <c r="E154" s="23" t="s">
        <v>465</v>
      </c>
      <c r="F154" s="22" t="s">
        <v>466</v>
      </c>
      <c r="G154" s="23" t="s">
        <v>28</v>
      </c>
      <c r="H154" s="23" t="s">
        <v>467</v>
      </c>
      <c r="I154" s="23" t="s">
        <v>468</v>
      </c>
      <c r="J154" s="23" t="s">
        <v>469</v>
      </c>
      <c r="K154" s="9"/>
      <c r="R154" s="7"/>
      <c r="S154" s="7"/>
    </row>
    <row r="155" spans="3:19" ht="30" x14ac:dyDescent="0.25">
      <c r="C155" s="20"/>
      <c r="D155" s="23">
        <v>2</v>
      </c>
      <c r="E155" s="23" t="s">
        <v>470</v>
      </c>
      <c r="F155" s="22" t="s">
        <v>471</v>
      </c>
      <c r="G155" s="23" t="s">
        <v>23</v>
      </c>
      <c r="H155" s="23" t="s">
        <v>467</v>
      </c>
      <c r="I155" s="23" t="s">
        <v>472</v>
      </c>
      <c r="J155" s="23" t="s">
        <v>473</v>
      </c>
      <c r="K155" s="9"/>
      <c r="R155" s="7"/>
      <c r="S155" s="7"/>
    </row>
    <row r="156" spans="3:19" x14ac:dyDescent="0.25">
      <c r="C156" s="20"/>
      <c r="D156" s="23">
        <v>3</v>
      </c>
      <c r="E156" s="23" t="s">
        <v>465</v>
      </c>
      <c r="F156" s="22" t="s">
        <v>335</v>
      </c>
      <c r="G156" s="23" t="s">
        <v>23</v>
      </c>
      <c r="H156" s="23" t="s">
        <v>467</v>
      </c>
      <c r="I156" s="23" t="s">
        <v>474</v>
      </c>
      <c r="J156" s="23" t="s">
        <v>475</v>
      </c>
      <c r="K156" s="9"/>
      <c r="R156" s="7"/>
      <c r="S156" s="7"/>
    </row>
    <row r="157" spans="3:19" ht="15.75" thickBot="1" x14ac:dyDescent="0.3">
      <c r="C157" s="20"/>
      <c r="R157" s="7"/>
      <c r="S157" s="7"/>
    </row>
    <row r="158" spans="3:19" ht="16.5" thickBot="1" x14ac:dyDescent="0.3">
      <c r="C158" s="20"/>
      <c r="D158" s="1252" t="s">
        <v>476</v>
      </c>
      <c r="E158" s="1253"/>
      <c r="F158" s="1253"/>
      <c r="G158" s="1253"/>
      <c r="H158" s="1253"/>
      <c r="I158" s="1253"/>
      <c r="J158" s="1253"/>
      <c r="K158" s="1253"/>
      <c r="L158" s="1253"/>
      <c r="M158" s="1253"/>
      <c r="N158" s="1253"/>
      <c r="O158" s="1253"/>
      <c r="P158" s="1253"/>
      <c r="Q158" s="1253"/>
      <c r="R158" s="1254"/>
      <c r="S158" s="7"/>
    </row>
    <row r="159" spans="3:19" ht="21.75" thickBot="1" x14ac:dyDescent="0.4">
      <c r="C159" s="20"/>
      <c r="D159" s="1285" t="s">
        <v>477</v>
      </c>
      <c r="E159" s="1286"/>
      <c r="F159" s="90">
        <f>I176</f>
        <v>6000000</v>
      </c>
      <c r="G159" s="24"/>
      <c r="H159" s="24"/>
      <c r="I159" s="24"/>
      <c r="J159" s="24"/>
      <c r="K159" s="24"/>
      <c r="L159" s="24"/>
      <c r="M159" s="24"/>
      <c r="N159" s="24"/>
      <c r="O159" s="24"/>
      <c r="P159" s="24"/>
      <c r="Q159" s="24"/>
      <c r="R159" s="25"/>
      <c r="S159" s="7"/>
    </row>
    <row r="160" spans="3:19" ht="32.25" customHeight="1" x14ac:dyDescent="0.25">
      <c r="C160" s="20"/>
      <c r="D160" s="39" t="s">
        <v>478</v>
      </c>
      <c r="E160" s="39" t="s">
        <v>479</v>
      </c>
      <c r="F160" s="39" t="s">
        <v>480</v>
      </c>
      <c r="G160" s="2" t="s">
        <v>481</v>
      </c>
      <c r="H160" s="9" t="s">
        <v>482</v>
      </c>
      <c r="I160" s="9" t="s">
        <v>483</v>
      </c>
      <c r="J160" s="9" t="s">
        <v>484</v>
      </c>
      <c r="R160" s="7"/>
      <c r="S160" s="7"/>
    </row>
    <row r="161" spans="3:19" ht="30" x14ac:dyDescent="0.25">
      <c r="C161" s="20"/>
      <c r="D161" s="9">
        <v>1</v>
      </c>
      <c r="E161" s="9" t="s">
        <v>485</v>
      </c>
      <c r="F161" s="9" t="s">
        <v>486</v>
      </c>
      <c r="G161" s="32">
        <v>250000</v>
      </c>
      <c r="H161" s="33">
        <v>0</v>
      </c>
      <c r="I161" s="33">
        <f>G161*H161</f>
        <v>0</v>
      </c>
      <c r="J161" s="33"/>
      <c r="R161" s="7"/>
      <c r="S161" s="7"/>
    </row>
    <row r="162" spans="3:19" ht="45" x14ac:dyDescent="0.25">
      <c r="C162" s="20"/>
      <c r="D162" s="9">
        <v>2</v>
      </c>
      <c r="E162" s="9" t="s">
        <v>487</v>
      </c>
      <c r="F162" s="9" t="s">
        <v>488</v>
      </c>
      <c r="G162" s="32">
        <v>5000000</v>
      </c>
      <c r="H162" s="33">
        <v>1</v>
      </c>
      <c r="I162" s="33">
        <f t="shared" ref="I162:I175" si="0">G162*H162</f>
        <v>5000000</v>
      </c>
      <c r="J162" s="33"/>
      <c r="R162" s="7"/>
      <c r="S162" s="7"/>
    </row>
    <row r="163" spans="3:19" ht="60" x14ac:dyDescent="0.25">
      <c r="C163" s="20"/>
      <c r="D163" s="30">
        <v>3</v>
      </c>
      <c r="E163" s="9" t="s">
        <v>489</v>
      </c>
      <c r="F163" s="9" t="s">
        <v>486</v>
      </c>
      <c r="G163" s="32">
        <v>5000</v>
      </c>
      <c r="H163" s="33">
        <v>0</v>
      </c>
      <c r="I163" s="33">
        <f t="shared" si="0"/>
        <v>0</v>
      </c>
      <c r="J163" s="33"/>
      <c r="R163" s="7"/>
      <c r="S163" s="7"/>
    </row>
    <row r="164" spans="3:19" ht="60" x14ac:dyDescent="0.25">
      <c r="C164" s="20"/>
      <c r="D164" s="30">
        <v>4</v>
      </c>
      <c r="E164" s="9" t="s">
        <v>490</v>
      </c>
      <c r="F164" s="9" t="s">
        <v>488</v>
      </c>
      <c r="G164" s="32">
        <v>250000</v>
      </c>
      <c r="H164" s="33">
        <v>0</v>
      </c>
      <c r="I164" s="33">
        <f t="shared" si="0"/>
        <v>0</v>
      </c>
      <c r="J164" s="33"/>
      <c r="R164" s="7"/>
      <c r="S164" s="7"/>
    </row>
    <row r="165" spans="3:19" ht="75" x14ac:dyDescent="0.25">
      <c r="C165" s="20"/>
      <c r="D165" s="30">
        <v>5</v>
      </c>
      <c r="E165" s="9" t="s">
        <v>491</v>
      </c>
      <c r="F165" s="9" t="s">
        <v>488</v>
      </c>
      <c r="G165" s="32">
        <v>100000</v>
      </c>
      <c r="H165" s="33">
        <v>0</v>
      </c>
      <c r="I165" s="33">
        <f t="shared" si="0"/>
        <v>0</v>
      </c>
      <c r="J165" s="33"/>
      <c r="N165" s="11"/>
      <c r="O165" s="11"/>
      <c r="P165" s="11"/>
      <c r="Q165" s="11"/>
      <c r="R165" s="12"/>
      <c r="S165" s="7"/>
    </row>
    <row r="166" spans="3:19" ht="45" x14ac:dyDescent="0.25">
      <c r="C166" s="20"/>
      <c r="D166" s="30">
        <v>6</v>
      </c>
      <c r="E166" s="9" t="s">
        <v>492</v>
      </c>
      <c r="F166" s="9" t="s">
        <v>488</v>
      </c>
      <c r="G166" s="32">
        <v>1500000</v>
      </c>
      <c r="H166" s="33"/>
      <c r="I166" s="33">
        <f t="shared" si="0"/>
        <v>0</v>
      </c>
      <c r="J166" s="33"/>
      <c r="R166" s="7"/>
      <c r="S166" s="7"/>
    </row>
    <row r="167" spans="3:19" ht="90" x14ac:dyDescent="0.25">
      <c r="C167" s="20"/>
      <c r="D167" s="30">
        <v>7</v>
      </c>
      <c r="E167" s="9" t="s">
        <v>493</v>
      </c>
      <c r="F167" s="9" t="s">
        <v>488</v>
      </c>
      <c r="G167" s="32">
        <v>350000</v>
      </c>
      <c r="H167" s="33"/>
      <c r="I167" s="33">
        <f t="shared" si="0"/>
        <v>0</v>
      </c>
      <c r="J167" s="33"/>
      <c r="R167" s="7"/>
      <c r="S167" s="7"/>
    </row>
    <row r="168" spans="3:19" ht="75" x14ac:dyDescent="0.25">
      <c r="C168" s="20"/>
      <c r="D168" s="81">
        <v>8</v>
      </c>
      <c r="E168" s="9" t="s">
        <v>494</v>
      </c>
      <c r="F168" s="9" t="s">
        <v>495</v>
      </c>
      <c r="G168" s="32">
        <v>175000</v>
      </c>
      <c r="H168" s="33"/>
      <c r="I168" s="33">
        <f t="shared" si="0"/>
        <v>0</v>
      </c>
      <c r="J168" s="33"/>
      <c r="R168" s="7"/>
      <c r="S168" s="7"/>
    </row>
    <row r="169" spans="3:19" ht="45" x14ac:dyDescent="0.25">
      <c r="C169" s="20"/>
      <c r="D169" s="30">
        <v>9</v>
      </c>
      <c r="E169" s="9" t="s">
        <v>496</v>
      </c>
      <c r="F169" s="9" t="s">
        <v>488</v>
      </c>
      <c r="G169" s="32">
        <v>500000</v>
      </c>
      <c r="H169" s="33"/>
      <c r="I169" s="33">
        <f t="shared" si="0"/>
        <v>0</v>
      </c>
      <c r="J169" s="33"/>
      <c r="R169" s="7"/>
      <c r="S169" s="7"/>
    </row>
    <row r="170" spans="3:19" ht="45" x14ac:dyDescent="0.25">
      <c r="C170" s="20"/>
      <c r="D170" s="30">
        <v>10</v>
      </c>
      <c r="E170" s="9" t="s">
        <v>497</v>
      </c>
      <c r="F170" s="9" t="s">
        <v>486</v>
      </c>
      <c r="G170" s="32">
        <v>10000</v>
      </c>
      <c r="H170" s="33"/>
      <c r="I170" s="33">
        <f t="shared" si="0"/>
        <v>0</v>
      </c>
      <c r="J170" s="33"/>
      <c r="R170" s="7"/>
      <c r="S170" s="7"/>
    </row>
    <row r="171" spans="3:19" ht="90" x14ac:dyDescent="0.25">
      <c r="C171" s="20"/>
      <c r="D171" s="81">
        <v>11</v>
      </c>
      <c r="E171" s="9" t="s">
        <v>498</v>
      </c>
      <c r="F171" s="9" t="s">
        <v>488</v>
      </c>
      <c r="G171" s="32">
        <v>1000000</v>
      </c>
      <c r="H171" s="33">
        <v>1</v>
      </c>
      <c r="I171" s="33">
        <f>G171*H171</f>
        <v>1000000</v>
      </c>
      <c r="J171" s="71"/>
      <c r="R171" s="7"/>
      <c r="S171" s="7"/>
    </row>
    <row r="172" spans="3:19" ht="105" x14ac:dyDescent="0.25">
      <c r="C172" s="20"/>
      <c r="D172" s="30">
        <v>12</v>
      </c>
      <c r="E172" s="9" t="s">
        <v>499</v>
      </c>
      <c r="F172" s="9" t="s">
        <v>488</v>
      </c>
      <c r="G172" s="32">
        <v>500000</v>
      </c>
      <c r="H172" s="33"/>
      <c r="I172" s="33">
        <f t="shared" si="0"/>
        <v>0</v>
      </c>
      <c r="J172" s="33"/>
      <c r="R172" s="7"/>
      <c r="S172" s="7"/>
    </row>
    <row r="173" spans="3:19" ht="75" x14ac:dyDescent="0.25">
      <c r="C173" s="20"/>
      <c r="D173" s="30">
        <v>13</v>
      </c>
      <c r="E173" s="9" t="s">
        <v>500</v>
      </c>
      <c r="F173" s="9" t="s">
        <v>488</v>
      </c>
      <c r="G173" s="32">
        <v>250000</v>
      </c>
      <c r="H173" s="33">
        <v>0</v>
      </c>
      <c r="I173" s="33">
        <f t="shared" si="0"/>
        <v>0</v>
      </c>
      <c r="J173" s="33"/>
      <c r="R173" s="7"/>
      <c r="S173" s="7"/>
    </row>
    <row r="174" spans="3:19" x14ac:dyDescent="0.25">
      <c r="C174" s="20"/>
      <c r="D174" s="30">
        <v>14</v>
      </c>
      <c r="E174" s="9" t="s">
        <v>501</v>
      </c>
      <c r="F174" s="9"/>
      <c r="G174" s="32"/>
      <c r="H174" s="33">
        <v>0</v>
      </c>
      <c r="I174" s="33">
        <f t="shared" si="0"/>
        <v>0</v>
      </c>
      <c r="J174" s="33"/>
      <c r="R174" s="7"/>
      <c r="S174" s="7"/>
    </row>
    <row r="175" spans="3:19" x14ac:dyDescent="0.25">
      <c r="C175" s="20"/>
      <c r="D175" s="30">
        <v>15</v>
      </c>
      <c r="E175" s="9" t="s">
        <v>502</v>
      </c>
      <c r="F175" s="9"/>
      <c r="G175" s="32"/>
      <c r="H175" s="33">
        <v>0</v>
      </c>
      <c r="I175" s="33">
        <f t="shared" si="0"/>
        <v>0</v>
      </c>
      <c r="J175" s="33"/>
      <c r="R175" s="7"/>
      <c r="S175" s="7"/>
    </row>
    <row r="176" spans="3:19" ht="18.75" x14ac:dyDescent="0.3">
      <c r="C176" s="20"/>
      <c r="D176" s="1257" t="s">
        <v>503</v>
      </c>
      <c r="E176" s="1257"/>
      <c r="F176" s="1257"/>
      <c r="G176" s="1257"/>
      <c r="H176" s="1258"/>
      <c r="I176" s="38">
        <f>SUM(I161:I175)</f>
        <v>6000000</v>
      </c>
      <c r="J176" s="9"/>
      <c r="R176" s="7"/>
      <c r="S176" s="7"/>
    </row>
    <row r="177" spans="3:19" x14ac:dyDescent="0.25">
      <c r="C177" s="20"/>
      <c r="R177" s="7"/>
      <c r="S177" s="7"/>
    </row>
    <row r="178" spans="3:19" ht="15.75" thickBot="1" x14ac:dyDescent="0.3">
      <c r="C178" s="20"/>
      <c r="R178" s="7"/>
      <c r="S178" s="7"/>
    </row>
    <row r="179" spans="3:19" ht="16.5" thickBot="1" x14ac:dyDescent="0.3">
      <c r="C179" s="20"/>
      <c r="D179" s="1252" t="s">
        <v>504</v>
      </c>
      <c r="E179" s="1253"/>
      <c r="F179" s="1253"/>
      <c r="G179" s="1253"/>
      <c r="H179" s="1253"/>
      <c r="I179" s="1253"/>
      <c r="J179" s="1253"/>
      <c r="K179" s="1253"/>
      <c r="L179" s="1253"/>
      <c r="M179" s="1253"/>
      <c r="N179" s="1253"/>
      <c r="O179" s="1253"/>
      <c r="P179" s="1253"/>
      <c r="Q179" s="1253"/>
      <c r="R179" s="1254"/>
      <c r="S179" s="7"/>
    </row>
    <row r="180" spans="3:19" ht="15.75" x14ac:dyDescent="0.25">
      <c r="C180" s="20"/>
      <c r="D180" s="59"/>
      <c r="E180" s="59"/>
      <c r="R180" s="7"/>
      <c r="S180" s="7"/>
    </row>
    <row r="181" spans="3:19" x14ac:dyDescent="0.25">
      <c r="C181" s="20"/>
      <c r="R181" s="7"/>
      <c r="S181" s="7"/>
    </row>
    <row r="182" spans="3:19" x14ac:dyDescent="0.25">
      <c r="C182" s="20"/>
      <c r="R182" s="7"/>
      <c r="S182" s="7"/>
    </row>
    <row r="183" spans="3:19" x14ac:dyDescent="0.25">
      <c r="C183" s="20"/>
      <c r="R183" s="7"/>
      <c r="S183" s="7"/>
    </row>
    <row r="184" spans="3:19" x14ac:dyDescent="0.25">
      <c r="C184" s="20"/>
      <c r="R184" s="7"/>
      <c r="S184" s="7"/>
    </row>
    <row r="185" spans="3:19" x14ac:dyDescent="0.25">
      <c r="C185" s="20"/>
      <c r="R185" s="7"/>
      <c r="S185" s="7"/>
    </row>
    <row r="186" spans="3:19" x14ac:dyDescent="0.25">
      <c r="C186" s="20"/>
      <c r="R186" s="7"/>
      <c r="S186" s="7"/>
    </row>
    <row r="187" spans="3:19" ht="15.75" thickBot="1" x14ac:dyDescent="0.3">
      <c r="C187" s="20"/>
      <c r="R187" s="7"/>
      <c r="S187" s="7"/>
    </row>
    <row r="188" spans="3:19" ht="16.5" thickBot="1" x14ac:dyDescent="0.3">
      <c r="C188" s="20"/>
      <c r="D188" s="1252" t="s">
        <v>505</v>
      </c>
      <c r="E188" s="1253"/>
      <c r="F188" s="1253"/>
      <c r="G188" s="1253"/>
      <c r="H188" s="1253"/>
      <c r="I188" s="1253"/>
      <c r="J188" s="1253"/>
      <c r="K188" s="1253"/>
      <c r="L188" s="1253"/>
      <c r="M188" s="1253"/>
      <c r="N188" s="1253"/>
      <c r="O188" s="1253"/>
      <c r="P188" s="1253"/>
      <c r="Q188" s="1253"/>
      <c r="R188" s="1254"/>
      <c r="S188" s="7"/>
    </row>
    <row r="189" spans="3:19" ht="15.75" x14ac:dyDescent="0.25">
      <c r="C189" s="20"/>
      <c r="D189" s="1259" t="s">
        <v>506</v>
      </c>
      <c r="E189" s="1260"/>
      <c r="F189" s="1260"/>
      <c r="G189" s="1260"/>
      <c r="H189" s="1260"/>
      <c r="I189" s="1260"/>
      <c r="J189" s="1260"/>
      <c r="K189" s="1260"/>
      <c r="L189" s="24"/>
      <c r="M189" s="24"/>
      <c r="N189" s="24"/>
      <c r="O189" s="24"/>
      <c r="P189" s="24"/>
      <c r="Q189" s="24"/>
      <c r="R189" s="25"/>
      <c r="S189" s="7"/>
    </row>
    <row r="190" spans="3:19" ht="15.75" x14ac:dyDescent="0.25">
      <c r="C190" s="20"/>
      <c r="D190" s="1246" t="s">
        <v>507</v>
      </c>
      <c r="E190" s="1247"/>
      <c r="F190" s="1247"/>
      <c r="G190" s="1247"/>
      <c r="H190" s="1247"/>
      <c r="I190" s="1247"/>
      <c r="J190" s="1247"/>
      <c r="K190" s="24"/>
      <c r="L190" s="24"/>
      <c r="M190" s="24"/>
      <c r="N190" s="24"/>
      <c r="O190" s="24"/>
      <c r="P190" s="24"/>
      <c r="Q190" s="24"/>
      <c r="R190" s="25"/>
      <c r="S190" s="7"/>
    </row>
    <row r="191" spans="3:19" ht="15.75" x14ac:dyDescent="0.25">
      <c r="C191" s="20"/>
      <c r="D191" s="1246" t="s">
        <v>508</v>
      </c>
      <c r="E191" s="1247"/>
      <c r="F191" s="1247"/>
      <c r="G191" s="1247"/>
      <c r="H191" s="1247"/>
      <c r="I191" s="59"/>
      <c r="J191" s="59"/>
      <c r="K191" s="59"/>
      <c r="R191" s="7"/>
      <c r="S191" s="7"/>
    </row>
    <row r="192" spans="3:19" ht="15.75" x14ac:dyDescent="0.25">
      <c r="C192" s="20"/>
      <c r="D192" s="1248" t="s">
        <v>509</v>
      </c>
      <c r="E192" s="1249"/>
      <c r="F192" s="1249"/>
      <c r="G192" s="1249"/>
      <c r="H192" s="59"/>
      <c r="I192" s="59"/>
      <c r="J192" s="59"/>
      <c r="K192" s="59"/>
      <c r="R192" s="7"/>
      <c r="S192" s="7"/>
    </row>
    <row r="193" spans="3:19" x14ac:dyDescent="0.25">
      <c r="C193" s="20"/>
      <c r="R193" s="7"/>
      <c r="S193" s="7"/>
    </row>
    <row r="194" spans="3:19" ht="15.75" thickBot="1" x14ac:dyDescent="0.3">
      <c r="C194" s="20"/>
      <c r="D194" s="15"/>
      <c r="E194" s="16"/>
      <c r="F194" s="16"/>
      <c r="G194" s="16"/>
      <c r="H194" s="16"/>
      <c r="I194" s="16"/>
      <c r="J194" s="16"/>
      <c r="K194" s="13"/>
      <c r="L194" s="13"/>
      <c r="M194" s="13"/>
      <c r="N194" s="13"/>
      <c r="O194" s="13"/>
      <c r="P194" s="13"/>
      <c r="Q194" s="13"/>
      <c r="R194" s="14"/>
      <c r="S194" s="7"/>
    </row>
    <row r="195" spans="3:19" ht="15.75" x14ac:dyDescent="0.25">
      <c r="C195" s="20"/>
      <c r="D195" s="1250" t="s">
        <v>510</v>
      </c>
      <c r="E195" s="1251"/>
      <c r="F195" s="59" t="s">
        <v>511</v>
      </c>
      <c r="S195" s="7"/>
    </row>
    <row r="196" spans="3:19" ht="15.75" thickBot="1" x14ac:dyDescent="0.3">
      <c r="C196" s="31"/>
      <c r="D196" s="16"/>
      <c r="E196" s="16"/>
      <c r="F196" s="16"/>
      <c r="G196" s="16"/>
      <c r="H196" s="16"/>
      <c r="I196" s="16"/>
      <c r="J196" s="16"/>
      <c r="K196" s="16"/>
      <c r="L196" s="16"/>
      <c r="M196" s="16"/>
      <c r="N196" s="16"/>
      <c r="O196" s="16"/>
      <c r="P196" s="16"/>
      <c r="Q196" s="16"/>
      <c r="R196" s="16"/>
      <c r="S196" s="17"/>
    </row>
  </sheetData>
  <mergeCells count="34">
    <mergeCell ref="D190:J190"/>
    <mergeCell ref="D191:H191"/>
    <mergeCell ref="D192:G192"/>
    <mergeCell ref="D195:E195"/>
    <mergeCell ref="D158:R158"/>
    <mergeCell ref="D159:E159"/>
    <mergeCell ref="D176:H176"/>
    <mergeCell ref="D179:R179"/>
    <mergeCell ref="D188:R188"/>
    <mergeCell ref="D189:K189"/>
    <mergeCell ref="D152:K152"/>
    <mergeCell ref="D65:P65"/>
    <mergeCell ref="D99:R99"/>
    <mergeCell ref="D101:K101"/>
    <mergeCell ref="D111:R111"/>
    <mergeCell ref="D112:K112"/>
    <mergeCell ref="D113:K113"/>
    <mergeCell ref="D114:K114"/>
    <mergeCell ref="D115:K115"/>
    <mergeCell ref="D140:R140"/>
    <mergeCell ref="D142:K142"/>
    <mergeCell ref="D151:R151"/>
    <mergeCell ref="D63:R63"/>
    <mergeCell ref="D15:J15"/>
    <mergeCell ref="D17:R17"/>
    <mergeCell ref="D18:P18"/>
    <mergeCell ref="D27:R27"/>
    <mergeCell ref="D28:R28"/>
    <mergeCell ref="D36:R36"/>
    <mergeCell ref="D37:P37"/>
    <mergeCell ref="D44:R44"/>
    <mergeCell ref="D46:M46"/>
    <mergeCell ref="D54:R54"/>
    <mergeCell ref="D56:K56"/>
  </mergeCells>
  <pageMargins left="0.7" right="0.7" top="0.75" bottom="0.75" header="0.3" footer="0.3"/>
  <pageSetup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204"/>
  <sheetViews>
    <sheetView showGridLines="0" topLeftCell="A41" zoomScale="60" zoomScaleNormal="60" workbookViewId="0">
      <selection activeCell="R95" sqref="R95"/>
    </sheetView>
  </sheetViews>
  <sheetFormatPr defaultColWidth="9.140625" defaultRowHeight="15" x14ac:dyDescent="0.25"/>
  <cols>
    <col min="4" max="4" width="6" customWidth="1"/>
    <col min="5" max="5" width="23.85546875" bestFit="1" customWidth="1"/>
    <col min="6" max="6" width="30.85546875" customWidth="1"/>
    <col min="7" max="7" width="23" bestFit="1" customWidth="1"/>
    <col min="8" max="8" width="18.42578125" customWidth="1"/>
    <col min="9" max="9" width="21.85546875" customWidth="1"/>
    <col min="10" max="10" width="24.85546875" customWidth="1"/>
    <col min="11" max="11" width="35.42578125" bestFit="1" customWidth="1"/>
    <col min="12" max="12" width="15.42578125" bestFit="1" customWidth="1"/>
    <col min="13" max="13" width="23" customWidth="1"/>
    <col min="14" max="14" width="22.85546875" customWidth="1"/>
    <col min="15" max="15" width="30.85546875" bestFit="1" customWidth="1"/>
    <col min="16" max="16" width="20.42578125" bestFit="1" customWidth="1"/>
    <col min="17" max="17" width="20" customWidth="1"/>
    <col min="18" max="18" width="26.140625" customWidth="1"/>
  </cols>
  <sheetData>
    <row r="1" spans="3:19" ht="15.75" thickBot="1" x14ac:dyDescent="0.3"/>
    <row r="2" spans="3:19" x14ac:dyDescent="0.25">
      <c r="C2" s="3"/>
      <c r="D2" s="3"/>
      <c r="E2" s="4"/>
      <c r="F2" s="4"/>
      <c r="G2" s="4"/>
      <c r="H2" s="4"/>
      <c r="I2" s="4"/>
      <c r="J2" s="4"/>
      <c r="K2" s="4"/>
      <c r="L2" s="4"/>
      <c r="M2" s="4"/>
      <c r="N2" s="4"/>
      <c r="O2" s="4"/>
      <c r="P2" s="4"/>
      <c r="Q2" s="4"/>
      <c r="R2" s="5"/>
      <c r="S2" s="5"/>
    </row>
    <row r="3" spans="3:19" x14ac:dyDescent="0.25">
      <c r="C3" s="6"/>
      <c r="D3" s="6"/>
      <c r="R3" s="7"/>
      <c r="S3" s="7"/>
    </row>
    <row r="4" spans="3:19" x14ac:dyDescent="0.25">
      <c r="C4" s="6"/>
      <c r="D4" s="6"/>
      <c r="R4" s="7"/>
      <c r="S4" s="7"/>
    </row>
    <row r="5" spans="3:19" x14ac:dyDescent="0.25">
      <c r="C5" s="6"/>
      <c r="D5" s="6"/>
      <c r="R5" s="7"/>
      <c r="S5" s="7"/>
    </row>
    <row r="6" spans="3:19" x14ac:dyDescent="0.25">
      <c r="C6" s="6"/>
      <c r="D6" s="6"/>
      <c r="R6" s="7"/>
      <c r="S6" s="7"/>
    </row>
    <row r="7" spans="3:19" x14ac:dyDescent="0.25">
      <c r="C7" s="6"/>
      <c r="D7" s="6"/>
      <c r="R7" s="7"/>
      <c r="S7" s="7"/>
    </row>
    <row r="8" spans="3:19" x14ac:dyDescent="0.25">
      <c r="C8" s="6"/>
      <c r="D8" s="6"/>
      <c r="R8" s="7"/>
      <c r="S8" s="7"/>
    </row>
    <row r="9" spans="3:19" x14ac:dyDescent="0.25">
      <c r="C9" s="6"/>
      <c r="D9" s="6"/>
      <c r="R9" s="7"/>
      <c r="S9" s="7"/>
    </row>
    <row r="10" spans="3:19" ht="61.5" x14ac:dyDescent="0.25">
      <c r="C10" s="6"/>
      <c r="D10" s="27" t="s">
        <v>0</v>
      </c>
      <c r="R10" s="7"/>
      <c r="S10" s="7"/>
    </row>
    <row r="11" spans="3:19" x14ac:dyDescent="0.25">
      <c r="C11" s="6"/>
      <c r="D11" s="8" t="s">
        <v>1</v>
      </c>
      <c r="E11" t="s">
        <v>2</v>
      </c>
      <c r="R11" s="7"/>
      <c r="S11" s="7"/>
    </row>
    <row r="12" spans="3:19" x14ac:dyDescent="0.25">
      <c r="C12" s="6"/>
      <c r="D12" s="8" t="s">
        <v>3</v>
      </c>
      <c r="E12" t="s">
        <v>4</v>
      </c>
      <c r="R12" s="7"/>
      <c r="S12" s="7"/>
    </row>
    <row r="13" spans="3:19" x14ac:dyDescent="0.25">
      <c r="C13" s="6"/>
      <c r="D13" s="8" t="s">
        <v>5</v>
      </c>
      <c r="E13" s="80" t="s">
        <v>512</v>
      </c>
      <c r="R13" s="7"/>
      <c r="S13" s="7"/>
    </row>
    <row r="14" spans="3:19" x14ac:dyDescent="0.25">
      <c r="C14" s="6"/>
      <c r="D14" s="6"/>
      <c r="R14" s="7"/>
      <c r="S14" s="7"/>
    </row>
    <row r="15" spans="3:19" ht="21" x14ac:dyDescent="0.35">
      <c r="C15" s="6"/>
      <c r="D15" s="1274" t="s">
        <v>609</v>
      </c>
      <c r="E15" s="1275"/>
      <c r="F15" s="1275"/>
      <c r="G15" s="1275"/>
      <c r="H15" s="1275"/>
      <c r="I15" s="1275"/>
      <c r="J15" s="1275"/>
      <c r="R15" s="7"/>
      <c r="S15" s="7"/>
    </row>
    <row r="16" spans="3:19" ht="15.75" thickBot="1" x14ac:dyDescent="0.3">
      <c r="C16" s="6"/>
      <c r="D16" s="6"/>
      <c r="R16" s="7"/>
      <c r="S16" s="7"/>
    </row>
    <row r="17" spans="3:19" ht="16.5" thickBot="1" x14ac:dyDescent="0.3">
      <c r="C17" s="20"/>
      <c r="D17" s="1276" t="s">
        <v>7</v>
      </c>
      <c r="E17" s="1277"/>
      <c r="F17" s="1277"/>
      <c r="G17" s="1277"/>
      <c r="H17" s="1277"/>
      <c r="I17" s="1277"/>
      <c r="J17" s="1277"/>
      <c r="K17" s="1277"/>
      <c r="L17" s="1277"/>
      <c r="M17" s="1277"/>
      <c r="N17" s="1277"/>
      <c r="O17" s="1277"/>
      <c r="P17" s="1277"/>
      <c r="Q17" s="1277"/>
      <c r="R17" s="1278"/>
      <c r="S17" s="7"/>
    </row>
    <row r="18" spans="3:19" x14ac:dyDescent="0.25">
      <c r="C18" s="20"/>
      <c r="D18" s="1279" t="s">
        <v>514</v>
      </c>
      <c r="E18" s="1279"/>
      <c r="F18" s="1279"/>
      <c r="G18" s="1279"/>
      <c r="H18" s="1279"/>
      <c r="I18" s="1279"/>
      <c r="J18" s="1279"/>
      <c r="K18" s="1279"/>
      <c r="L18" s="1279"/>
      <c r="M18" s="1279"/>
      <c r="N18" s="1279"/>
      <c r="O18" s="1279"/>
      <c r="P18" s="1279"/>
      <c r="Q18" s="78"/>
      <c r="R18" s="7"/>
      <c r="S18" s="7"/>
    </row>
    <row r="19" spans="3:19" ht="45" x14ac:dyDescent="0.25">
      <c r="C19" s="20"/>
      <c r="D19" s="19" t="s">
        <v>9</v>
      </c>
      <c r="E19" s="19" t="s">
        <v>10</v>
      </c>
      <c r="F19" s="2" t="s">
        <v>11</v>
      </c>
      <c r="G19" s="9" t="s">
        <v>12</v>
      </c>
      <c r="H19" s="2" t="s">
        <v>13</v>
      </c>
      <c r="I19" s="9" t="s">
        <v>14</v>
      </c>
      <c r="J19" s="2" t="s">
        <v>15</v>
      </c>
      <c r="K19" s="9" t="s">
        <v>16</v>
      </c>
      <c r="L19" s="9" t="s">
        <v>17</v>
      </c>
      <c r="M19" s="9" t="s">
        <v>18</v>
      </c>
      <c r="N19" s="30" t="s">
        <v>19</v>
      </c>
      <c r="O19" s="9" t="s">
        <v>20</v>
      </c>
      <c r="P19" s="9" t="s">
        <v>21</v>
      </c>
      <c r="Q19" s="11"/>
      <c r="R19" s="7"/>
      <c r="S19" s="7"/>
    </row>
    <row r="20" spans="3:19" ht="45" x14ac:dyDescent="0.25">
      <c r="C20" s="20"/>
      <c r="D20" s="56">
        <v>1</v>
      </c>
      <c r="E20" s="42">
        <v>43930</v>
      </c>
      <c r="F20" s="23" t="s">
        <v>22</v>
      </c>
      <c r="G20" s="22" t="s">
        <v>23</v>
      </c>
      <c r="H20" s="23">
        <v>49</v>
      </c>
      <c r="I20" s="22" t="s">
        <v>24</v>
      </c>
      <c r="J20" s="23" t="s">
        <v>25</v>
      </c>
      <c r="K20" s="28">
        <v>77</v>
      </c>
      <c r="L20" s="22"/>
      <c r="M20" s="29">
        <v>2023</v>
      </c>
      <c r="N20" s="23">
        <v>804</v>
      </c>
      <c r="O20" s="23">
        <v>2023</v>
      </c>
      <c r="P20" s="23" t="s">
        <v>26</v>
      </c>
      <c r="Q20" s="10"/>
      <c r="R20" s="7"/>
      <c r="S20" s="7"/>
    </row>
    <row r="21" spans="3:19" ht="45" x14ac:dyDescent="0.25">
      <c r="C21" s="20"/>
      <c r="D21" s="56">
        <v>2</v>
      </c>
      <c r="E21" s="42">
        <v>43932</v>
      </c>
      <c r="F21" s="23" t="s">
        <v>27</v>
      </c>
      <c r="G21" s="22" t="s">
        <v>28</v>
      </c>
      <c r="H21" s="23">
        <v>35</v>
      </c>
      <c r="I21" s="22" t="s">
        <v>29</v>
      </c>
      <c r="J21" s="23" t="s">
        <v>30</v>
      </c>
      <c r="K21" s="41" t="s">
        <v>31</v>
      </c>
      <c r="L21" s="22"/>
      <c r="M21" s="29">
        <v>2021</v>
      </c>
      <c r="N21" s="23">
        <v>57.4</v>
      </c>
      <c r="O21" s="23">
        <v>2021</v>
      </c>
      <c r="P21" s="23" t="s">
        <v>26</v>
      </c>
      <c r="Q21" s="10"/>
      <c r="R21" s="7"/>
      <c r="S21" s="7"/>
    </row>
    <row r="22" spans="3:19" x14ac:dyDescent="0.25">
      <c r="C22" s="20"/>
      <c r="D22" s="56">
        <v>3</v>
      </c>
      <c r="E22" s="43" t="s">
        <v>33</v>
      </c>
      <c r="F22" s="23" t="s">
        <v>34</v>
      </c>
      <c r="G22" s="22" t="s">
        <v>28</v>
      </c>
      <c r="H22" s="23">
        <v>46</v>
      </c>
      <c r="I22" s="22" t="s">
        <v>35</v>
      </c>
      <c r="J22" s="23" t="s">
        <v>30</v>
      </c>
      <c r="K22" s="41" t="s">
        <v>36</v>
      </c>
      <c r="L22" s="22">
        <v>19000</v>
      </c>
      <c r="M22" s="29">
        <v>2021</v>
      </c>
      <c r="N22" s="23">
        <v>218.06</v>
      </c>
      <c r="O22" s="23">
        <v>2021</v>
      </c>
      <c r="P22" s="23" t="s">
        <v>32</v>
      </c>
      <c r="Q22" s="10"/>
      <c r="R22" s="7"/>
      <c r="S22" s="7"/>
    </row>
    <row r="23" spans="3:19" x14ac:dyDescent="0.25">
      <c r="C23" s="20"/>
      <c r="D23" s="21">
        <v>4</v>
      </c>
      <c r="E23" s="98">
        <v>44474</v>
      </c>
      <c r="F23" s="9"/>
      <c r="G23" s="2" t="s">
        <v>336</v>
      </c>
      <c r="H23" s="9">
        <v>130</v>
      </c>
      <c r="I23" s="2" t="s">
        <v>515</v>
      </c>
      <c r="J23" s="9" t="s">
        <v>516</v>
      </c>
      <c r="K23" s="99" t="s">
        <v>610</v>
      </c>
      <c r="L23" s="99"/>
      <c r="M23" s="99" t="s">
        <v>611</v>
      </c>
      <c r="N23" s="99" t="s">
        <v>612</v>
      </c>
      <c r="O23" s="99" t="s">
        <v>611</v>
      </c>
      <c r="P23" s="94" t="s">
        <v>613</v>
      </c>
      <c r="Q23" s="10"/>
      <c r="R23" s="7"/>
      <c r="S23" s="7"/>
    </row>
    <row r="24" spans="3:19" x14ac:dyDescent="0.25">
      <c r="C24" s="20"/>
      <c r="H24" s="10"/>
      <c r="J24" s="10"/>
      <c r="K24" s="10"/>
      <c r="L24" s="10"/>
      <c r="M24" s="10"/>
      <c r="N24" s="10"/>
      <c r="O24" s="10"/>
      <c r="P24" s="10"/>
      <c r="Q24" s="10"/>
      <c r="R24" s="7"/>
      <c r="S24" s="7"/>
    </row>
    <row r="25" spans="3:19" x14ac:dyDescent="0.25">
      <c r="C25" s="20"/>
      <c r="H25" s="10"/>
      <c r="J25" s="10"/>
      <c r="K25" s="10"/>
      <c r="L25" s="10"/>
      <c r="M25" s="10"/>
      <c r="N25" s="10"/>
      <c r="O25" s="10"/>
      <c r="P25" s="10"/>
      <c r="Q25" s="10"/>
      <c r="R25" s="7"/>
      <c r="S25" s="7"/>
    </row>
    <row r="26" spans="3:19" ht="15.75" thickBot="1" x14ac:dyDescent="0.3">
      <c r="C26" s="20"/>
      <c r="R26" s="7"/>
      <c r="S26" s="7"/>
    </row>
    <row r="27" spans="3:19" ht="16.5" thickBot="1" x14ac:dyDescent="0.3">
      <c r="C27" s="20"/>
      <c r="D27" s="1252" t="s">
        <v>37</v>
      </c>
      <c r="E27" s="1253"/>
      <c r="F27" s="1253"/>
      <c r="G27" s="1253"/>
      <c r="H27" s="1253"/>
      <c r="I27" s="1253"/>
      <c r="J27" s="1253"/>
      <c r="K27" s="1253"/>
      <c r="L27" s="1253"/>
      <c r="M27" s="1253"/>
      <c r="N27" s="1253"/>
      <c r="O27" s="1253"/>
      <c r="P27" s="1253"/>
      <c r="Q27" s="1253"/>
      <c r="R27" s="1254"/>
      <c r="S27" s="7"/>
    </row>
    <row r="28" spans="3:19" x14ac:dyDescent="0.25">
      <c r="C28" s="20"/>
      <c r="D28" s="1280" t="s">
        <v>614</v>
      </c>
      <c r="E28" s="1281"/>
      <c r="F28" s="1281"/>
      <c r="G28" s="1281"/>
      <c r="H28" s="1281"/>
      <c r="I28" s="1281"/>
      <c r="J28" s="1281"/>
      <c r="K28" s="1281"/>
      <c r="L28" s="1281"/>
      <c r="M28" s="1281"/>
      <c r="N28" s="1281"/>
      <c r="O28" s="1281"/>
      <c r="P28" s="1281"/>
      <c r="Q28" s="1281"/>
      <c r="R28" s="1282"/>
      <c r="S28" s="7"/>
    </row>
    <row r="29" spans="3:19" ht="35.450000000000003" customHeight="1" x14ac:dyDescent="0.25">
      <c r="C29" s="20"/>
      <c r="D29" s="19" t="s">
        <v>9</v>
      </c>
      <c r="E29" s="19" t="s">
        <v>10</v>
      </c>
      <c r="F29" s="2" t="s">
        <v>39</v>
      </c>
      <c r="G29" s="9" t="s">
        <v>12</v>
      </c>
      <c r="H29" s="9" t="s">
        <v>40</v>
      </c>
      <c r="I29" s="9" t="s">
        <v>41</v>
      </c>
      <c r="J29" s="2" t="s">
        <v>42</v>
      </c>
      <c r="K29" s="9" t="s">
        <v>43</v>
      </c>
      <c r="L29" s="18" t="s">
        <v>14</v>
      </c>
      <c r="M29" s="9" t="s">
        <v>44</v>
      </c>
      <c r="N29" s="30" t="s">
        <v>45</v>
      </c>
      <c r="O29" s="9" t="s">
        <v>46</v>
      </c>
      <c r="P29" s="9" t="s">
        <v>47</v>
      </c>
      <c r="Q29" s="9" t="s">
        <v>21</v>
      </c>
      <c r="R29" s="47"/>
      <c r="S29" s="7"/>
    </row>
    <row r="30" spans="3:19" ht="105" x14ac:dyDescent="0.25">
      <c r="C30" s="20"/>
      <c r="D30" s="50">
        <v>1</v>
      </c>
      <c r="E30" s="43"/>
      <c r="F30" s="23"/>
      <c r="G30" s="43" t="s">
        <v>48</v>
      </c>
      <c r="H30" s="23" t="s">
        <v>49</v>
      </c>
      <c r="I30" s="43" t="s">
        <v>50</v>
      </c>
      <c r="J30" s="44" t="s">
        <v>51</v>
      </c>
      <c r="K30" s="43" t="s">
        <v>52</v>
      </c>
      <c r="L30" s="23" t="s">
        <v>53</v>
      </c>
      <c r="M30" s="43" t="s">
        <v>54</v>
      </c>
      <c r="N30" s="23" t="s">
        <v>55</v>
      </c>
      <c r="O30" s="43">
        <v>1.18</v>
      </c>
      <c r="P30" s="23"/>
      <c r="Q30" s="45" t="s">
        <v>56</v>
      </c>
      <c r="R30" s="7"/>
      <c r="S30" s="7"/>
    </row>
    <row r="31" spans="3:19" ht="30" x14ac:dyDescent="0.25">
      <c r="C31" s="20"/>
      <c r="D31" s="50">
        <v>2</v>
      </c>
      <c r="E31" s="43" t="s">
        <v>519</v>
      </c>
      <c r="F31" s="23"/>
      <c r="G31" s="43" t="s">
        <v>48</v>
      </c>
      <c r="H31" s="23" t="s">
        <v>520</v>
      </c>
      <c r="I31" s="43" t="s">
        <v>50</v>
      </c>
      <c r="J31" s="44" t="s">
        <v>51</v>
      </c>
      <c r="K31" s="43" t="s">
        <v>52</v>
      </c>
      <c r="L31" s="23" t="s">
        <v>53</v>
      </c>
      <c r="M31" s="44" t="s">
        <v>521</v>
      </c>
      <c r="N31" s="23" t="s">
        <v>522</v>
      </c>
      <c r="O31" s="43" t="s">
        <v>523</v>
      </c>
      <c r="P31" s="23" t="s">
        <v>524</v>
      </c>
      <c r="Q31" s="45" t="s">
        <v>300</v>
      </c>
      <c r="R31" s="7"/>
      <c r="S31" s="7"/>
    </row>
    <row r="32" spans="3:19" ht="30" x14ac:dyDescent="0.25">
      <c r="C32" s="20"/>
      <c r="D32" s="50">
        <v>3</v>
      </c>
      <c r="E32" s="61" t="s">
        <v>519</v>
      </c>
      <c r="F32" s="68"/>
      <c r="G32" s="61" t="s">
        <v>48</v>
      </c>
      <c r="H32" s="68" t="s">
        <v>520</v>
      </c>
      <c r="I32" s="61" t="s">
        <v>50</v>
      </c>
      <c r="J32" s="94" t="s">
        <v>615</v>
      </c>
      <c r="K32" s="61" t="s">
        <v>52</v>
      </c>
      <c r="L32" s="68" t="s">
        <v>53</v>
      </c>
      <c r="M32" s="94" t="s">
        <v>616</v>
      </c>
      <c r="N32" s="68" t="s">
        <v>396</v>
      </c>
      <c r="O32" s="61" t="s">
        <v>617</v>
      </c>
      <c r="P32" s="68" t="s">
        <v>618</v>
      </c>
      <c r="Q32" s="65" t="s">
        <v>300</v>
      </c>
      <c r="R32" s="7"/>
      <c r="S32" s="7"/>
    </row>
    <row r="33" spans="3:19" x14ac:dyDescent="0.25">
      <c r="C33" s="20"/>
      <c r="D33" s="49">
        <v>4</v>
      </c>
      <c r="E33" s="43" t="s">
        <v>519</v>
      </c>
      <c r="F33" s="23" t="s">
        <v>525</v>
      </c>
      <c r="G33" s="43" t="s">
        <v>526</v>
      </c>
      <c r="H33" s="23" t="s">
        <v>527</v>
      </c>
      <c r="I33" s="43" t="s">
        <v>528</v>
      </c>
      <c r="J33" s="23">
        <v>143</v>
      </c>
      <c r="K33" s="43" t="s">
        <v>529</v>
      </c>
      <c r="L33" s="23" t="s">
        <v>530</v>
      </c>
      <c r="M33" s="43" t="s">
        <v>531</v>
      </c>
      <c r="N33" s="23" t="s">
        <v>532</v>
      </c>
      <c r="O33" s="43" t="s">
        <v>533</v>
      </c>
      <c r="P33" s="23" t="s">
        <v>534</v>
      </c>
      <c r="Q33" s="45" t="s">
        <v>535</v>
      </c>
      <c r="R33" s="7"/>
      <c r="S33" s="7"/>
    </row>
    <row r="34" spans="3:19" ht="27.75" customHeight="1" x14ac:dyDescent="0.25">
      <c r="C34" s="20"/>
      <c r="D34" s="49">
        <v>5</v>
      </c>
      <c r="E34" s="43" t="s">
        <v>519</v>
      </c>
      <c r="F34" s="23"/>
      <c r="G34" s="43" t="s">
        <v>526</v>
      </c>
      <c r="H34" s="68" t="s">
        <v>619</v>
      </c>
      <c r="I34" s="43" t="s">
        <v>528</v>
      </c>
      <c r="J34" s="23">
        <v>143</v>
      </c>
      <c r="K34" s="43" t="s">
        <v>529</v>
      </c>
      <c r="L34" s="23" t="s">
        <v>530</v>
      </c>
      <c r="M34" s="44" t="s">
        <v>536</v>
      </c>
      <c r="N34" s="23" t="s">
        <v>532</v>
      </c>
      <c r="O34" s="43" t="s">
        <v>537</v>
      </c>
      <c r="P34" s="23" t="s">
        <v>538</v>
      </c>
      <c r="Q34" s="45" t="s">
        <v>535</v>
      </c>
      <c r="R34" s="7"/>
      <c r="S34" s="7"/>
    </row>
    <row r="35" spans="3:19" x14ac:dyDescent="0.25">
      <c r="C35" s="20"/>
      <c r="F35" s="10"/>
      <c r="H35" s="10"/>
      <c r="J35" s="10"/>
      <c r="K35" s="10"/>
      <c r="L35" s="10"/>
      <c r="M35" s="10"/>
      <c r="N35" s="10"/>
      <c r="O35" s="10"/>
      <c r="P35" s="10"/>
      <c r="Q35" s="10"/>
      <c r="R35" s="7"/>
      <c r="S35" s="7"/>
    </row>
    <row r="36" spans="3:19" ht="15.75" thickBot="1" x14ac:dyDescent="0.3">
      <c r="C36" s="20"/>
      <c r="F36" s="10"/>
      <c r="H36" s="10"/>
      <c r="J36" s="10"/>
      <c r="K36" s="10"/>
      <c r="L36" s="10"/>
      <c r="M36" s="10"/>
      <c r="N36" s="10"/>
      <c r="O36" s="10"/>
      <c r="P36" s="10"/>
      <c r="Q36" s="10"/>
      <c r="R36" s="7"/>
      <c r="S36" s="7"/>
    </row>
    <row r="37" spans="3:19" ht="16.5" thickBot="1" x14ac:dyDescent="0.3">
      <c r="C37" s="20"/>
      <c r="D37" s="1252" t="s">
        <v>57</v>
      </c>
      <c r="E37" s="1253"/>
      <c r="F37" s="1253"/>
      <c r="G37" s="1253"/>
      <c r="H37" s="1253"/>
      <c r="I37" s="1253"/>
      <c r="J37" s="1253"/>
      <c r="K37" s="1253"/>
      <c r="L37" s="1253"/>
      <c r="M37" s="1253"/>
      <c r="N37" s="1253"/>
      <c r="O37" s="1253"/>
      <c r="P37" s="1253"/>
      <c r="Q37" s="1253"/>
      <c r="R37" s="1254"/>
      <c r="S37" s="7"/>
    </row>
    <row r="38" spans="3:19" ht="15.75" x14ac:dyDescent="0.25">
      <c r="C38" s="20"/>
      <c r="D38" s="1280" t="s">
        <v>58</v>
      </c>
      <c r="E38" s="1281"/>
      <c r="F38" s="1281"/>
      <c r="G38" s="1281"/>
      <c r="H38" s="1281"/>
      <c r="I38" s="1281"/>
      <c r="J38" s="1281"/>
      <c r="K38" s="1281"/>
      <c r="L38" s="1281"/>
      <c r="M38" s="1281"/>
      <c r="N38" s="1281"/>
      <c r="O38" s="1281"/>
      <c r="P38" s="1281"/>
      <c r="Q38" s="46"/>
      <c r="R38" s="26"/>
      <c r="S38" s="7"/>
    </row>
    <row r="39" spans="3:19" x14ac:dyDescent="0.25">
      <c r="C39" s="20"/>
      <c r="D39" s="19" t="s">
        <v>9</v>
      </c>
      <c r="E39" s="19" t="s">
        <v>59</v>
      </c>
      <c r="F39" s="19" t="s">
        <v>12</v>
      </c>
      <c r="G39" s="2" t="s">
        <v>60</v>
      </c>
      <c r="H39" s="9" t="s">
        <v>61</v>
      </c>
      <c r="I39" s="9" t="s">
        <v>62</v>
      </c>
      <c r="J39" s="9" t="s">
        <v>63</v>
      </c>
      <c r="K39" s="9" t="s">
        <v>43</v>
      </c>
      <c r="L39" s="9" t="s">
        <v>14</v>
      </c>
      <c r="M39" s="9" t="s">
        <v>64</v>
      </c>
      <c r="N39" s="9" t="s">
        <v>65</v>
      </c>
      <c r="O39" s="9" t="s">
        <v>66</v>
      </c>
      <c r="P39" s="9" t="s">
        <v>67</v>
      </c>
      <c r="Q39" s="9" t="s">
        <v>68</v>
      </c>
      <c r="R39" s="9" t="s">
        <v>21</v>
      </c>
      <c r="S39" s="7"/>
    </row>
    <row r="40" spans="3:19" x14ac:dyDescent="0.25">
      <c r="C40" s="20"/>
      <c r="D40" s="50"/>
      <c r="E40" s="43"/>
      <c r="F40" s="23"/>
      <c r="G40" s="43"/>
      <c r="H40" s="23"/>
      <c r="I40" s="43"/>
      <c r="J40" s="23"/>
      <c r="K40" s="43"/>
      <c r="L40" s="23"/>
      <c r="M40" s="44"/>
      <c r="N40" s="44"/>
      <c r="O40" s="23"/>
      <c r="P40" s="43"/>
      <c r="Q40" s="23"/>
      <c r="R40" s="61"/>
      <c r="S40" s="7"/>
    </row>
    <row r="41" spans="3:19" x14ac:dyDescent="0.25">
      <c r="C41" s="20"/>
      <c r="D41" s="19"/>
      <c r="E41" s="43"/>
      <c r="F41" s="23"/>
      <c r="G41" s="43"/>
      <c r="H41" s="23"/>
      <c r="I41" s="43"/>
      <c r="J41" s="23"/>
      <c r="K41" s="43"/>
      <c r="L41" s="23"/>
      <c r="M41" s="44"/>
      <c r="N41" s="44"/>
      <c r="O41" s="23"/>
      <c r="P41" s="43"/>
      <c r="Q41" s="23"/>
      <c r="R41" s="61"/>
      <c r="S41" s="7"/>
    </row>
    <row r="42" spans="3:19" x14ac:dyDescent="0.25">
      <c r="C42" s="20"/>
      <c r="D42" s="1"/>
      <c r="E42" s="11"/>
      <c r="F42" s="11"/>
      <c r="G42" s="11"/>
      <c r="H42" s="1"/>
      <c r="I42" s="11"/>
      <c r="J42" s="11"/>
      <c r="K42" s="11"/>
      <c r="L42" s="11"/>
      <c r="M42" s="11"/>
      <c r="N42" s="11"/>
      <c r="O42" s="11"/>
      <c r="P42" s="11"/>
      <c r="Q42" s="11"/>
      <c r="R42" s="7"/>
      <c r="S42" s="7"/>
    </row>
    <row r="43" spans="3:19" x14ac:dyDescent="0.25">
      <c r="C43" s="20"/>
      <c r="D43" s="1"/>
      <c r="E43" s="11"/>
      <c r="F43" s="11"/>
      <c r="G43" s="11"/>
      <c r="H43" s="1"/>
      <c r="I43" s="11"/>
      <c r="J43" s="11"/>
      <c r="K43" s="11"/>
      <c r="L43" s="11"/>
      <c r="M43" s="11"/>
      <c r="N43" s="11"/>
      <c r="O43" s="11"/>
      <c r="P43" s="11"/>
      <c r="Q43" s="11"/>
      <c r="R43" s="7"/>
      <c r="S43" s="7"/>
    </row>
    <row r="44" spans="3:19" ht="15.75" thickBot="1" x14ac:dyDescent="0.3">
      <c r="C44" s="20"/>
      <c r="D44" s="1"/>
      <c r="E44" s="11"/>
      <c r="F44" s="11"/>
      <c r="G44" s="11"/>
      <c r="H44" s="1"/>
      <c r="I44" s="11"/>
      <c r="J44" s="11"/>
      <c r="K44" s="11"/>
      <c r="L44" s="11"/>
      <c r="M44" s="11"/>
      <c r="N44" s="11"/>
      <c r="O44" s="11"/>
      <c r="P44" s="11"/>
      <c r="Q44" s="11"/>
      <c r="R44" s="7"/>
      <c r="S44" s="7"/>
    </row>
    <row r="45" spans="3:19" ht="16.5" thickBot="1" x14ac:dyDescent="0.3">
      <c r="C45" s="20"/>
      <c r="D45" s="1252" t="s">
        <v>69</v>
      </c>
      <c r="E45" s="1253"/>
      <c r="F45" s="1253"/>
      <c r="G45" s="1253"/>
      <c r="H45" s="1253"/>
      <c r="I45" s="1253"/>
      <c r="J45" s="1253"/>
      <c r="K45" s="1253"/>
      <c r="L45" s="1253"/>
      <c r="M45" s="1253"/>
      <c r="N45" s="1253"/>
      <c r="O45" s="1253"/>
      <c r="P45" s="1253"/>
      <c r="Q45" s="1253"/>
      <c r="R45" s="1254"/>
      <c r="S45" s="7"/>
    </row>
    <row r="46" spans="3:19" ht="15.75" x14ac:dyDescent="0.25">
      <c r="C46" s="20"/>
      <c r="D46" s="34"/>
      <c r="E46" s="35"/>
      <c r="F46" s="35"/>
      <c r="G46" s="35"/>
      <c r="H46" s="35"/>
      <c r="I46" s="35"/>
      <c r="J46" s="35"/>
      <c r="K46" s="35"/>
      <c r="L46" s="35"/>
      <c r="M46" s="35"/>
      <c r="N46" s="24"/>
      <c r="O46" s="24"/>
      <c r="P46" s="24"/>
      <c r="Q46" s="24"/>
      <c r="R46" s="25"/>
      <c r="S46" s="7"/>
    </row>
    <row r="47" spans="3:19" x14ac:dyDescent="0.25">
      <c r="C47" s="20"/>
      <c r="D47" s="1279" t="s">
        <v>620</v>
      </c>
      <c r="E47" s="1279"/>
      <c r="F47" s="1279"/>
      <c r="G47" s="1279"/>
      <c r="H47" s="1279"/>
      <c r="I47" s="1279"/>
      <c r="J47" s="1279"/>
      <c r="K47" s="1279"/>
      <c r="L47" s="1279"/>
      <c r="M47" s="1279"/>
      <c r="N47" s="11"/>
      <c r="O47" s="11"/>
      <c r="P47" s="11"/>
      <c r="Q47" s="11"/>
      <c r="R47" s="7"/>
      <c r="S47" s="7"/>
    </row>
    <row r="48" spans="3:19" ht="30" x14ac:dyDescent="0.25">
      <c r="C48" s="20"/>
      <c r="D48" s="19" t="s">
        <v>9</v>
      </c>
      <c r="E48" s="19" t="s">
        <v>10</v>
      </c>
      <c r="F48" s="9" t="s">
        <v>11</v>
      </c>
      <c r="G48" s="9" t="s">
        <v>12</v>
      </c>
      <c r="H48" s="9" t="s">
        <v>71</v>
      </c>
      <c r="I48" s="19" t="s">
        <v>72</v>
      </c>
      <c r="J48" s="19" t="s">
        <v>73</v>
      </c>
      <c r="K48" s="9" t="s">
        <v>74</v>
      </c>
      <c r="L48" s="9" t="s">
        <v>75</v>
      </c>
      <c r="M48" s="9" t="s">
        <v>21</v>
      </c>
      <c r="O48" s="11"/>
      <c r="P48" s="11"/>
      <c r="Q48" s="11"/>
      <c r="R48" s="7"/>
      <c r="S48" s="7"/>
    </row>
    <row r="49" spans="3:19" x14ac:dyDescent="0.25">
      <c r="C49" s="20"/>
      <c r="D49" s="49">
        <v>1</v>
      </c>
      <c r="E49" s="93">
        <v>44312</v>
      </c>
      <c r="F49" s="68" t="s">
        <v>202</v>
      </c>
      <c r="G49" s="68" t="s">
        <v>28</v>
      </c>
      <c r="H49" s="68" t="s">
        <v>621</v>
      </c>
      <c r="I49" s="67" t="s">
        <v>622</v>
      </c>
      <c r="J49" s="67"/>
      <c r="K49" s="68" t="s">
        <v>208</v>
      </c>
      <c r="L49" s="68"/>
      <c r="M49" s="68" t="s">
        <v>623</v>
      </c>
      <c r="O49" s="11"/>
      <c r="P49" s="11"/>
      <c r="Q49" s="11"/>
      <c r="R49" s="7"/>
      <c r="S49" s="7"/>
    </row>
    <row r="50" spans="3:19" ht="40.5" customHeight="1" x14ac:dyDescent="0.25">
      <c r="C50" s="20"/>
      <c r="D50" s="56">
        <v>2</v>
      </c>
      <c r="E50" s="48" t="s">
        <v>76</v>
      </c>
      <c r="F50" s="45" t="s">
        <v>77</v>
      </c>
      <c r="G50" s="48" t="s">
        <v>28</v>
      </c>
      <c r="H50" s="45" t="s">
        <v>78</v>
      </c>
      <c r="I50" s="48" t="s">
        <v>79</v>
      </c>
      <c r="J50" s="45" t="s">
        <v>80</v>
      </c>
      <c r="K50" s="48" t="s">
        <v>81</v>
      </c>
      <c r="L50" s="69">
        <v>43922</v>
      </c>
      <c r="M50" s="73" t="s">
        <v>624</v>
      </c>
      <c r="O50" s="11"/>
      <c r="P50" s="11"/>
      <c r="Q50" s="11"/>
      <c r="R50" s="7"/>
      <c r="S50" s="7"/>
    </row>
    <row r="51" spans="3:19" ht="75" x14ac:dyDescent="0.25">
      <c r="C51" s="20"/>
      <c r="D51" s="56">
        <v>3</v>
      </c>
      <c r="E51" s="60">
        <v>43990</v>
      </c>
      <c r="F51" s="45" t="s">
        <v>83</v>
      </c>
      <c r="G51" s="48" t="s">
        <v>48</v>
      </c>
      <c r="H51" s="45" t="s">
        <v>84</v>
      </c>
      <c r="I51" s="48" t="s">
        <v>79</v>
      </c>
      <c r="J51" s="45" t="s">
        <v>85</v>
      </c>
      <c r="K51" s="48"/>
      <c r="L51" s="69">
        <v>44044</v>
      </c>
      <c r="M51" s="73" t="s">
        <v>625</v>
      </c>
      <c r="O51" s="11"/>
      <c r="P51" s="11"/>
      <c r="Q51" s="11"/>
      <c r="R51" s="7"/>
      <c r="S51" s="7"/>
    </row>
    <row r="52" spans="3:19" ht="30" x14ac:dyDescent="0.25">
      <c r="C52" s="20"/>
      <c r="D52" s="56">
        <v>4</v>
      </c>
      <c r="E52" s="60">
        <v>44315</v>
      </c>
      <c r="F52" s="23" t="s">
        <v>302</v>
      </c>
      <c r="G52" s="23" t="s">
        <v>23</v>
      </c>
      <c r="H52" s="21" t="s">
        <v>541</v>
      </c>
      <c r="I52" s="23" t="s">
        <v>542</v>
      </c>
      <c r="J52" s="23" t="s">
        <v>90</v>
      </c>
      <c r="K52" s="21" t="s">
        <v>543</v>
      </c>
      <c r="L52" s="68"/>
      <c r="M52" s="68" t="s">
        <v>626</v>
      </c>
      <c r="O52" s="11"/>
      <c r="P52" s="11"/>
      <c r="Q52" s="11"/>
      <c r="R52" s="7"/>
      <c r="S52" s="7"/>
    </row>
    <row r="53" spans="3:19" x14ac:dyDescent="0.25">
      <c r="C53" s="20"/>
      <c r="D53" s="1"/>
      <c r="E53" s="11"/>
      <c r="F53" s="11"/>
      <c r="G53" s="11"/>
      <c r="H53" s="1"/>
      <c r="I53" s="11"/>
      <c r="J53" s="11"/>
      <c r="K53" s="11"/>
      <c r="L53" s="11"/>
      <c r="M53" s="11"/>
      <c r="N53" s="11"/>
      <c r="O53" s="11"/>
      <c r="P53" s="11"/>
      <c r="Q53" s="11"/>
      <c r="R53" s="7"/>
      <c r="S53" s="7"/>
    </row>
    <row r="54" spans="3:19" x14ac:dyDescent="0.25">
      <c r="C54" s="20"/>
      <c r="D54" s="1"/>
      <c r="E54" s="11"/>
      <c r="F54" s="11"/>
      <c r="G54" s="11"/>
      <c r="H54" s="1"/>
      <c r="I54" s="11"/>
      <c r="J54" s="11"/>
      <c r="K54" s="11"/>
      <c r="L54" s="11"/>
      <c r="M54" s="11"/>
      <c r="N54" s="11"/>
      <c r="O54" s="11"/>
      <c r="P54" s="11"/>
      <c r="Q54" s="11"/>
      <c r="R54" s="7"/>
      <c r="S54" s="7"/>
    </row>
    <row r="55" spans="3:19" ht="15.75" thickBot="1" x14ac:dyDescent="0.3">
      <c r="C55" s="20"/>
      <c r="D55" s="11"/>
      <c r="E55" s="11"/>
      <c r="F55" s="11"/>
      <c r="G55" s="1"/>
      <c r="H55" s="11"/>
      <c r="I55" s="11"/>
      <c r="J55" s="11"/>
      <c r="K55" s="11"/>
      <c r="L55" s="11"/>
      <c r="M55" s="11"/>
      <c r="N55" s="11"/>
      <c r="O55" s="11"/>
      <c r="P55" s="11"/>
      <c r="Q55" s="11"/>
      <c r="R55" s="7"/>
      <c r="S55" s="7"/>
    </row>
    <row r="56" spans="3:19" ht="16.5" thickBot="1" x14ac:dyDescent="0.3">
      <c r="C56" s="20"/>
      <c r="D56" s="1252" t="s">
        <v>104</v>
      </c>
      <c r="E56" s="1253"/>
      <c r="F56" s="1253"/>
      <c r="G56" s="1253"/>
      <c r="H56" s="1253"/>
      <c r="I56" s="1253"/>
      <c r="J56" s="1253"/>
      <c r="K56" s="1253"/>
      <c r="L56" s="1253"/>
      <c r="M56" s="1253"/>
      <c r="N56" s="1253"/>
      <c r="O56" s="1253"/>
      <c r="P56" s="1253"/>
      <c r="Q56" s="1253"/>
      <c r="R56" s="1254"/>
      <c r="S56" s="7"/>
    </row>
    <row r="57" spans="3:19" ht="15.75" x14ac:dyDescent="0.25">
      <c r="C57" s="20"/>
      <c r="D57" s="24"/>
      <c r="E57" s="24"/>
      <c r="F57" s="24"/>
      <c r="G57" s="24"/>
      <c r="H57" s="24"/>
      <c r="I57" s="24"/>
      <c r="J57" s="24"/>
      <c r="K57" s="24"/>
      <c r="L57" s="24"/>
      <c r="M57" s="24"/>
      <c r="N57" s="24"/>
      <c r="O57" s="24"/>
      <c r="P57" s="24"/>
      <c r="Q57" s="24"/>
      <c r="R57" s="25"/>
      <c r="S57" s="7"/>
    </row>
    <row r="58" spans="3:19" ht="15" customHeight="1" x14ac:dyDescent="0.25">
      <c r="C58" s="20"/>
      <c r="D58" s="1283" t="s">
        <v>627</v>
      </c>
      <c r="E58" s="1284"/>
      <c r="F58" s="1284"/>
      <c r="G58" s="1284"/>
      <c r="H58" s="1284"/>
      <c r="I58" s="1284"/>
      <c r="J58" s="1284"/>
      <c r="K58" s="1284"/>
      <c r="L58" s="11"/>
      <c r="M58" s="11"/>
      <c r="N58" s="11"/>
      <c r="O58" s="11"/>
      <c r="P58" s="11"/>
      <c r="Q58" s="11"/>
      <c r="R58" s="7"/>
      <c r="S58" s="7"/>
    </row>
    <row r="59" spans="3:19" x14ac:dyDescent="0.25">
      <c r="C59" s="20"/>
      <c r="D59" s="9" t="s">
        <v>9</v>
      </c>
      <c r="E59" s="9" t="s">
        <v>59</v>
      </c>
      <c r="F59" s="9" t="s">
        <v>12</v>
      </c>
      <c r="G59" s="2" t="s">
        <v>71</v>
      </c>
      <c r="H59" s="9" t="s">
        <v>106</v>
      </c>
      <c r="I59" s="9" t="s">
        <v>73</v>
      </c>
      <c r="J59" s="9" t="s">
        <v>107</v>
      </c>
      <c r="K59" s="30" t="s">
        <v>21</v>
      </c>
      <c r="L59" s="11"/>
      <c r="M59" s="11"/>
      <c r="N59" s="11"/>
      <c r="O59" s="11"/>
      <c r="P59" s="11"/>
      <c r="Q59" s="11"/>
      <c r="R59" s="7"/>
      <c r="S59" s="7"/>
    </row>
    <row r="60" spans="3:19" x14ac:dyDescent="0.25">
      <c r="C60" s="20"/>
      <c r="D60" s="21"/>
      <c r="E60" s="23"/>
      <c r="F60" s="23"/>
      <c r="G60" s="21"/>
      <c r="H60" s="23"/>
      <c r="I60" s="23"/>
      <c r="J60" s="21"/>
      <c r="K60" s="58"/>
      <c r="L60" s="11"/>
      <c r="M60" s="11"/>
      <c r="N60" s="11"/>
      <c r="O60" s="11"/>
      <c r="P60" s="11"/>
      <c r="Q60" s="11"/>
      <c r="R60" s="7"/>
      <c r="S60" s="7"/>
    </row>
    <row r="61" spans="3:19" ht="34.5" customHeight="1" x14ac:dyDescent="0.25">
      <c r="C61" s="20"/>
      <c r="D61" s="19">
        <v>1</v>
      </c>
      <c r="E61" s="68"/>
      <c r="F61" s="68" t="s">
        <v>109</v>
      </c>
      <c r="G61" s="67" t="s">
        <v>548</v>
      </c>
      <c r="H61" s="68" t="s">
        <v>111</v>
      </c>
      <c r="I61" s="68" t="s">
        <v>101</v>
      </c>
      <c r="J61" s="67">
        <v>11</v>
      </c>
      <c r="K61" s="68" t="s">
        <v>112</v>
      </c>
      <c r="L61" s="11"/>
      <c r="M61" s="11"/>
      <c r="N61" s="11"/>
      <c r="O61" s="11"/>
      <c r="P61" s="11"/>
      <c r="Q61" s="11"/>
      <c r="R61" s="7"/>
      <c r="S61" s="7"/>
    </row>
    <row r="62" spans="3:19" x14ac:dyDescent="0.25">
      <c r="C62" s="20"/>
      <c r="D62" s="11"/>
      <c r="E62" s="11"/>
      <c r="F62" s="11"/>
      <c r="G62" s="1"/>
      <c r="H62" s="11"/>
      <c r="I62" s="11"/>
      <c r="J62" s="11"/>
      <c r="K62" s="11"/>
      <c r="L62" s="11"/>
      <c r="M62" s="11"/>
      <c r="N62" s="11"/>
      <c r="O62" s="11"/>
      <c r="P62" s="11"/>
      <c r="Q62" s="11"/>
      <c r="R62" s="7"/>
      <c r="S62" s="7"/>
    </row>
    <row r="63" spans="3:19" ht="15.75" thickBot="1" x14ac:dyDescent="0.3">
      <c r="C63" s="20"/>
      <c r="D63" s="11"/>
      <c r="E63" s="11"/>
      <c r="F63" s="11"/>
      <c r="G63" s="1"/>
      <c r="H63" s="11"/>
      <c r="I63" s="11"/>
      <c r="J63" s="11"/>
      <c r="K63" s="11"/>
      <c r="L63" s="11"/>
      <c r="M63" s="11"/>
      <c r="N63" s="11"/>
      <c r="O63" s="11"/>
      <c r="P63" s="11"/>
      <c r="Q63" s="11"/>
      <c r="R63" s="7"/>
      <c r="S63" s="7"/>
    </row>
    <row r="64" spans="3:19" ht="16.5" thickBot="1" x14ac:dyDescent="0.3">
      <c r="C64" s="20"/>
      <c r="D64" s="1252" t="s">
        <v>113</v>
      </c>
      <c r="E64" s="1253"/>
      <c r="F64" s="1253"/>
      <c r="G64" s="1253"/>
      <c r="H64" s="1253"/>
      <c r="I64" s="1253"/>
      <c r="J64" s="1253"/>
      <c r="K64" s="1253"/>
      <c r="L64" s="1253"/>
      <c r="M64" s="1253"/>
      <c r="N64" s="1253"/>
      <c r="O64" s="1253"/>
      <c r="P64" s="1253"/>
      <c r="Q64" s="1253"/>
      <c r="R64" s="1254"/>
      <c r="S64" s="7"/>
    </row>
    <row r="65" spans="3:19" ht="15.75" x14ac:dyDescent="0.25">
      <c r="C65" s="20"/>
      <c r="D65" s="24"/>
      <c r="E65" s="24"/>
      <c r="F65" s="24"/>
      <c r="G65" s="24"/>
      <c r="H65" s="24"/>
      <c r="I65" s="24"/>
      <c r="J65" s="24"/>
      <c r="K65" s="24"/>
      <c r="L65" s="24"/>
      <c r="M65" s="24"/>
      <c r="N65" s="24"/>
      <c r="O65" s="24"/>
      <c r="P65" s="24"/>
      <c r="Q65" s="24"/>
      <c r="R65" s="25"/>
      <c r="S65" s="7"/>
    </row>
    <row r="66" spans="3:19" x14ac:dyDescent="0.25">
      <c r="C66" s="20"/>
      <c r="D66" s="1263" t="s">
        <v>628</v>
      </c>
      <c r="E66" s="1264"/>
      <c r="F66" s="1264"/>
      <c r="G66" s="1264"/>
      <c r="H66" s="1264"/>
      <c r="I66" s="1264"/>
      <c r="J66" s="1264"/>
      <c r="K66" s="1264"/>
      <c r="L66" s="1264"/>
      <c r="M66" s="1264"/>
      <c r="N66" s="1264"/>
      <c r="O66" s="1264"/>
      <c r="P66" s="1265"/>
      <c r="Q66" s="79"/>
      <c r="R66" s="7"/>
      <c r="S66" s="7"/>
    </row>
    <row r="67" spans="3:19" ht="45" x14ac:dyDescent="0.25">
      <c r="C67" s="20"/>
      <c r="D67" s="9" t="s">
        <v>9</v>
      </c>
      <c r="E67" s="9" t="s">
        <v>10</v>
      </c>
      <c r="F67" s="9" t="s">
        <v>115</v>
      </c>
      <c r="G67" s="2" t="s">
        <v>12</v>
      </c>
      <c r="H67" s="9" t="s">
        <v>71</v>
      </c>
      <c r="I67" s="9" t="s">
        <v>72</v>
      </c>
      <c r="J67" s="9" t="s">
        <v>116</v>
      </c>
      <c r="K67" s="30" t="s">
        <v>73</v>
      </c>
      <c r="L67" s="9" t="s">
        <v>117</v>
      </c>
      <c r="M67" s="9" t="s">
        <v>118</v>
      </c>
      <c r="N67" s="2" t="s">
        <v>47</v>
      </c>
      <c r="O67" s="9" t="s">
        <v>21</v>
      </c>
      <c r="Q67" s="11"/>
      <c r="R67" s="7"/>
      <c r="S67" s="7"/>
    </row>
    <row r="68" spans="3:19" ht="60" x14ac:dyDescent="0.25">
      <c r="C68" s="20"/>
      <c r="D68" s="49">
        <v>1</v>
      </c>
      <c r="E68" s="86" t="s">
        <v>179</v>
      </c>
      <c r="F68" s="86" t="s">
        <v>180</v>
      </c>
      <c r="G68" s="87" t="s">
        <v>121</v>
      </c>
      <c r="H68" s="86" t="s">
        <v>181</v>
      </c>
      <c r="I68" s="86" t="s">
        <v>182</v>
      </c>
      <c r="J68" s="87" t="s">
        <v>124</v>
      </c>
      <c r="K68" s="86" t="s">
        <v>125</v>
      </c>
      <c r="L68" s="86" t="s">
        <v>183</v>
      </c>
      <c r="M68" s="86" t="s">
        <v>124</v>
      </c>
      <c r="N68" s="89" t="s">
        <v>184</v>
      </c>
      <c r="O68" s="68" t="s">
        <v>178</v>
      </c>
      <c r="Q68" s="76"/>
      <c r="R68" s="7"/>
      <c r="S68" s="7"/>
    </row>
    <row r="69" spans="3:19" ht="45" x14ac:dyDescent="0.25">
      <c r="C69" s="20"/>
      <c r="D69" s="49">
        <v>2</v>
      </c>
      <c r="E69" s="95" t="s">
        <v>186</v>
      </c>
      <c r="F69" s="95" t="s">
        <v>187</v>
      </c>
      <c r="G69" s="96" t="s">
        <v>121</v>
      </c>
      <c r="H69" s="95" t="s">
        <v>188</v>
      </c>
      <c r="I69" s="95" t="s">
        <v>189</v>
      </c>
      <c r="J69" s="96" t="s">
        <v>124</v>
      </c>
      <c r="K69" s="95" t="s">
        <v>125</v>
      </c>
      <c r="L69" s="95" t="s">
        <v>190</v>
      </c>
      <c r="M69" s="95" t="s">
        <v>124</v>
      </c>
      <c r="N69" s="97" t="s">
        <v>191</v>
      </c>
      <c r="O69" s="95" t="s">
        <v>629</v>
      </c>
      <c r="Q69" s="76"/>
      <c r="R69" s="7"/>
      <c r="S69" s="7"/>
    </row>
    <row r="70" spans="3:19" ht="45" x14ac:dyDescent="0.25">
      <c r="C70" s="20"/>
      <c r="D70" s="49">
        <v>3</v>
      </c>
      <c r="E70" s="86" t="s">
        <v>186</v>
      </c>
      <c r="F70" s="86" t="s">
        <v>192</v>
      </c>
      <c r="G70" s="87" t="s">
        <v>121</v>
      </c>
      <c r="H70" s="86" t="s">
        <v>193</v>
      </c>
      <c r="I70" s="86" t="s">
        <v>194</v>
      </c>
      <c r="J70" s="87" t="s">
        <v>124</v>
      </c>
      <c r="K70" s="86" t="s">
        <v>125</v>
      </c>
      <c r="L70" s="86" t="s">
        <v>195</v>
      </c>
      <c r="M70" s="86" t="s">
        <v>196</v>
      </c>
      <c r="N70" s="89" t="s">
        <v>191</v>
      </c>
      <c r="O70" s="68" t="s">
        <v>630</v>
      </c>
      <c r="Q70" s="76"/>
      <c r="R70" s="7"/>
      <c r="S70" s="7"/>
    </row>
    <row r="71" spans="3:19" ht="29.45" customHeight="1" x14ac:dyDescent="0.25">
      <c r="C71" s="20"/>
      <c r="D71" s="49">
        <v>4</v>
      </c>
      <c r="E71" s="86" t="s">
        <v>128</v>
      </c>
      <c r="F71" s="86" t="s">
        <v>197</v>
      </c>
      <c r="G71" s="87" t="s">
        <v>121</v>
      </c>
      <c r="H71" s="86" t="s">
        <v>198</v>
      </c>
      <c r="I71" s="86" t="s">
        <v>123</v>
      </c>
      <c r="J71" s="87" t="s">
        <v>124</v>
      </c>
      <c r="K71" s="86" t="s">
        <v>125</v>
      </c>
      <c r="L71" s="86" t="s">
        <v>199</v>
      </c>
      <c r="M71" s="86" t="s">
        <v>171</v>
      </c>
      <c r="N71" s="89" t="s">
        <v>200</v>
      </c>
      <c r="O71" s="86" t="s">
        <v>32</v>
      </c>
      <c r="Q71" s="76"/>
      <c r="R71" s="7"/>
      <c r="S71" s="7"/>
    </row>
    <row r="72" spans="3:19" ht="29.45" customHeight="1" x14ac:dyDescent="0.25">
      <c r="C72" s="20"/>
      <c r="D72" s="49">
        <v>5</v>
      </c>
      <c r="E72" s="23" t="s">
        <v>201</v>
      </c>
      <c r="F72" s="23" t="s">
        <v>202</v>
      </c>
      <c r="G72" s="21" t="s">
        <v>28</v>
      </c>
      <c r="H72" s="23" t="s">
        <v>203</v>
      </c>
      <c r="I72" s="23" t="s">
        <v>204</v>
      </c>
      <c r="J72" s="21" t="s">
        <v>205</v>
      </c>
      <c r="K72" s="23" t="s">
        <v>125</v>
      </c>
      <c r="L72" s="23" t="s">
        <v>206</v>
      </c>
      <c r="M72" s="23" t="s">
        <v>207</v>
      </c>
      <c r="N72" s="36" t="s">
        <v>208</v>
      </c>
      <c r="O72" s="68" t="s">
        <v>631</v>
      </c>
      <c r="Q72" s="76"/>
      <c r="R72" s="7"/>
      <c r="S72" s="7"/>
    </row>
    <row r="73" spans="3:19" ht="29.45" customHeight="1" x14ac:dyDescent="0.25">
      <c r="C73" s="20"/>
      <c r="D73" s="49">
        <v>6</v>
      </c>
      <c r="E73" s="23" t="s">
        <v>92</v>
      </c>
      <c r="F73" s="23" t="s">
        <v>551</v>
      </c>
      <c r="G73" s="21" t="s">
        <v>28</v>
      </c>
      <c r="H73" s="23" t="s">
        <v>552</v>
      </c>
      <c r="I73" s="23" t="s">
        <v>553</v>
      </c>
      <c r="J73" s="21" t="s">
        <v>124</v>
      </c>
      <c r="K73" s="23" t="s">
        <v>90</v>
      </c>
      <c r="L73" s="23" t="s">
        <v>554</v>
      </c>
      <c r="M73" s="23" t="s">
        <v>555</v>
      </c>
      <c r="N73" s="36" t="s">
        <v>556</v>
      </c>
      <c r="O73" s="23" t="s">
        <v>535</v>
      </c>
      <c r="Q73" s="76"/>
      <c r="R73" s="7"/>
      <c r="S73" s="7"/>
    </row>
    <row r="74" spans="3:19" ht="29.45" customHeight="1" x14ac:dyDescent="0.25">
      <c r="C74" s="20"/>
      <c r="D74" s="49">
        <v>7</v>
      </c>
      <c r="E74" s="23" t="s">
        <v>557</v>
      </c>
      <c r="F74" s="23" t="s">
        <v>558</v>
      </c>
      <c r="G74" s="21" t="s">
        <v>136</v>
      </c>
      <c r="H74" s="23" t="s">
        <v>559</v>
      </c>
      <c r="I74" s="23" t="s">
        <v>560</v>
      </c>
      <c r="J74" s="21" t="s">
        <v>159</v>
      </c>
      <c r="K74" s="23" t="s">
        <v>561</v>
      </c>
      <c r="L74" s="23" t="s">
        <v>562</v>
      </c>
      <c r="M74" s="23" t="s">
        <v>563</v>
      </c>
      <c r="N74" s="36" t="s">
        <v>564</v>
      </c>
      <c r="O74" s="86" t="s">
        <v>185</v>
      </c>
      <c r="Q74" s="76"/>
      <c r="R74" s="7"/>
      <c r="S74" s="7"/>
    </row>
    <row r="75" spans="3:19" ht="29.45" customHeight="1" x14ac:dyDescent="0.25">
      <c r="C75" s="20"/>
      <c r="D75" s="49">
        <v>8</v>
      </c>
      <c r="E75" s="23" t="s">
        <v>565</v>
      </c>
      <c r="F75" s="23" t="s">
        <v>566</v>
      </c>
      <c r="G75" s="21" t="s">
        <v>410</v>
      </c>
      <c r="H75" s="23" t="s">
        <v>567</v>
      </c>
      <c r="I75" s="23" t="s">
        <v>568</v>
      </c>
      <c r="J75" s="21" t="s">
        <v>159</v>
      </c>
      <c r="K75" s="23" t="s">
        <v>124</v>
      </c>
      <c r="L75" s="23" t="s">
        <v>124</v>
      </c>
      <c r="M75" s="23" t="s">
        <v>124</v>
      </c>
      <c r="N75" s="36" t="s">
        <v>569</v>
      </c>
      <c r="O75" s="68" t="s">
        <v>631</v>
      </c>
      <c r="Q75" s="76"/>
      <c r="R75" s="7"/>
      <c r="S75" s="7"/>
    </row>
    <row r="76" spans="3:19" ht="29.45" customHeight="1" x14ac:dyDescent="0.25">
      <c r="C76" s="20"/>
      <c r="D76" s="49">
        <v>9</v>
      </c>
      <c r="E76" s="23" t="s">
        <v>565</v>
      </c>
      <c r="F76" s="23" t="s">
        <v>566</v>
      </c>
      <c r="G76" s="21" t="s">
        <v>410</v>
      </c>
      <c r="H76" s="23" t="s">
        <v>570</v>
      </c>
      <c r="I76" s="23" t="s">
        <v>568</v>
      </c>
      <c r="J76" s="21" t="s">
        <v>159</v>
      </c>
      <c r="K76" s="23" t="s">
        <v>124</v>
      </c>
      <c r="L76" s="23" t="s">
        <v>124</v>
      </c>
      <c r="M76" s="23" t="s">
        <v>124</v>
      </c>
      <c r="N76" s="36" t="s">
        <v>569</v>
      </c>
      <c r="O76" s="68" t="s">
        <v>631</v>
      </c>
      <c r="Q76" s="76"/>
      <c r="R76" s="7"/>
      <c r="S76" s="7"/>
    </row>
    <row r="77" spans="3:19" ht="29.45" customHeight="1" x14ac:dyDescent="0.25">
      <c r="C77" s="20"/>
      <c r="D77" s="49">
        <v>10</v>
      </c>
      <c r="E77" s="23" t="s">
        <v>565</v>
      </c>
      <c r="F77" s="23" t="s">
        <v>566</v>
      </c>
      <c r="G77" s="21" t="s">
        <v>410</v>
      </c>
      <c r="H77" s="23" t="s">
        <v>571</v>
      </c>
      <c r="I77" s="23" t="s">
        <v>568</v>
      </c>
      <c r="J77" s="21" t="s">
        <v>159</v>
      </c>
      <c r="K77" s="23" t="s">
        <v>124</v>
      </c>
      <c r="L77" s="23" t="s">
        <v>124</v>
      </c>
      <c r="M77" s="23" t="s">
        <v>124</v>
      </c>
      <c r="N77" s="36" t="s">
        <v>569</v>
      </c>
      <c r="O77" s="68" t="s">
        <v>631</v>
      </c>
      <c r="Q77" s="76"/>
      <c r="R77" s="7"/>
      <c r="S77" s="7"/>
    </row>
    <row r="78" spans="3:19" ht="29.45" customHeight="1" x14ac:dyDescent="0.25">
      <c r="C78" s="20"/>
      <c r="D78" s="49">
        <v>11</v>
      </c>
      <c r="E78" s="23" t="s">
        <v>519</v>
      </c>
      <c r="F78" s="23" t="s">
        <v>578</v>
      </c>
      <c r="G78" s="21" t="s">
        <v>48</v>
      </c>
      <c r="H78" s="23" t="s">
        <v>579</v>
      </c>
      <c r="I78" s="23" t="s">
        <v>295</v>
      </c>
      <c r="J78" s="21" t="s">
        <v>580</v>
      </c>
      <c r="K78" s="23" t="s">
        <v>532</v>
      </c>
      <c r="L78" s="23" t="s">
        <v>581</v>
      </c>
      <c r="M78" s="23" t="s">
        <v>582</v>
      </c>
      <c r="N78" s="36" t="s">
        <v>583</v>
      </c>
      <c r="O78" s="68" t="s">
        <v>632</v>
      </c>
      <c r="Q78" s="76"/>
      <c r="R78" s="7"/>
      <c r="S78" s="7"/>
    </row>
    <row r="79" spans="3:19" ht="29.45" customHeight="1" x14ac:dyDescent="0.25">
      <c r="C79" s="20"/>
      <c r="D79" s="49">
        <v>12</v>
      </c>
      <c r="E79" s="23" t="s">
        <v>584</v>
      </c>
      <c r="F79" s="23"/>
      <c r="G79" s="21" t="s">
        <v>136</v>
      </c>
      <c r="H79" s="23" t="s">
        <v>585</v>
      </c>
      <c r="I79" s="23" t="s">
        <v>560</v>
      </c>
      <c r="J79" s="21" t="s">
        <v>159</v>
      </c>
      <c r="K79" s="23" t="s">
        <v>586</v>
      </c>
      <c r="L79" s="23" t="s">
        <v>587</v>
      </c>
      <c r="M79" s="23" t="s">
        <v>124</v>
      </c>
      <c r="N79" s="36" t="s">
        <v>588</v>
      </c>
      <c r="O79" s="23" t="s">
        <v>589</v>
      </c>
      <c r="Q79" s="76"/>
      <c r="R79" s="7"/>
      <c r="S79" s="7"/>
    </row>
    <row r="80" spans="3:19" ht="29.45" customHeight="1" x14ac:dyDescent="0.25">
      <c r="C80" s="20"/>
      <c r="D80" s="49">
        <v>13</v>
      </c>
      <c r="E80" s="68" t="s">
        <v>633</v>
      </c>
      <c r="F80" s="68" t="s">
        <v>634</v>
      </c>
      <c r="G80" s="67" t="s">
        <v>121</v>
      </c>
      <c r="H80" s="68" t="s">
        <v>635</v>
      </c>
      <c r="I80" s="68" t="s">
        <v>636</v>
      </c>
      <c r="J80" s="67" t="s">
        <v>124</v>
      </c>
      <c r="K80" s="68" t="s">
        <v>125</v>
      </c>
      <c r="L80" s="68" t="s">
        <v>124</v>
      </c>
      <c r="M80" s="68" t="s">
        <v>124</v>
      </c>
      <c r="N80" s="75" t="s">
        <v>637</v>
      </c>
      <c r="O80" s="68" t="s">
        <v>32</v>
      </c>
      <c r="Q80" s="76"/>
      <c r="R80" s="7"/>
      <c r="S80" s="7"/>
    </row>
    <row r="81" spans="3:19" ht="29.45" customHeight="1" x14ac:dyDescent="0.25">
      <c r="C81" s="20"/>
      <c r="D81" s="49">
        <v>14</v>
      </c>
      <c r="E81" s="68" t="s">
        <v>638</v>
      </c>
      <c r="F81" s="68" t="s">
        <v>639</v>
      </c>
      <c r="G81" s="67" t="s">
        <v>121</v>
      </c>
      <c r="H81" s="68" t="s">
        <v>640</v>
      </c>
      <c r="I81" s="68" t="s">
        <v>123</v>
      </c>
      <c r="J81" s="67" t="s">
        <v>124</v>
      </c>
      <c r="K81" s="68" t="s">
        <v>125</v>
      </c>
      <c r="L81" s="68" t="s">
        <v>160</v>
      </c>
      <c r="M81" s="68" t="s">
        <v>641</v>
      </c>
      <c r="N81" s="75" t="s">
        <v>642</v>
      </c>
      <c r="O81" s="68" t="s">
        <v>32</v>
      </c>
      <c r="Q81" s="76"/>
      <c r="R81" s="7"/>
      <c r="S81" s="7"/>
    </row>
    <row r="82" spans="3:19" ht="29.45" customHeight="1" x14ac:dyDescent="0.25">
      <c r="C82" s="20"/>
      <c r="D82" s="49">
        <v>15</v>
      </c>
      <c r="E82" s="68" t="s">
        <v>638</v>
      </c>
      <c r="F82" s="68" t="s">
        <v>643</v>
      </c>
      <c r="G82" s="67" t="s">
        <v>28</v>
      </c>
      <c r="H82" s="68" t="s">
        <v>644</v>
      </c>
      <c r="I82" s="68" t="s">
        <v>645</v>
      </c>
      <c r="J82" s="67" t="s">
        <v>124</v>
      </c>
      <c r="K82" s="68" t="s">
        <v>125</v>
      </c>
      <c r="L82" s="68" t="s">
        <v>646</v>
      </c>
      <c r="M82" s="68" t="s">
        <v>647</v>
      </c>
      <c r="N82" s="75" t="s">
        <v>648</v>
      </c>
      <c r="O82" s="68" t="s">
        <v>32</v>
      </c>
      <c r="Q82" s="76"/>
      <c r="R82" s="7"/>
      <c r="S82" s="7"/>
    </row>
    <row r="83" spans="3:19" ht="29.45" customHeight="1" x14ac:dyDescent="0.25">
      <c r="C83" s="20"/>
      <c r="D83" s="49">
        <v>16</v>
      </c>
      <c r="E83" s="68" t="s">
        <v>201</v>
      </c>
      <c r="F83" s="68" t="s">
        <v>202</v>
      </c>
      <c r="G83" s="67" t="s">
        <v>28</v>
      </c>
      <c r="H83" s="68" t="s">
        <v>649</v>
      </c>
      <c r="I83" s="68" t="s">
        <v>650</v>
      </c>
      <c r="J83" s="67" t="s">
        <v>205</v>
      </c>
      <c r="K83" s="68" t="s">
        <v>651</v>
      </c>
      <c r="L83" s="68" t="s">
        <v>652</v>
      </c>
      <c r="M83" s="68" t="s">
        <v>653</v>
      </c>
      <c r="N83" s="75" t="s">
        <v>654</v>
      </c>
      <c r="O83" s="68" t="s">
        <v>623</v>
      </c>
      <c r="Q83" s="76"/>
      <c r="R83" s="7"/>
      <c r="S83" s="7"/>
    </row>
    <row r="84" spans="3:19" ht="29.45" customHeight="1" x14ac:dyDescent="0.25">
      <c r="C84" s="20"/>
      <c r="D84" s="49">
        <v>17</v>
      </c>
      <c r="E84" s="68" t="s">
        <v>557</v>
      </c>
      <c r="F84" s="68" t="s">
        <v>655</v>
      </c>
      <c r="G84" s="67" t="s">
        <v>136</v>
      </c>
      <c r="H84" s="68" t="s">
        <v>656</v>
      </c>
      <c r="I84" s="68" t="s">
        <v>560</v>
      </c>
      <c r="J84" s="67" t="s">
        <v>159</v>
      </c>
      <c r="K84" s="68" t="s">
        <v>561</v>
      </c>
      <c r="L84" s="68" t="s">
        <v>562</v>
      </c>
      <c r="M84" s="68" t="s">
        <v>657</v>
      </c>
      <c r="N84" s="75" t="s">
        <v>658</v>
      </c>
      <c r="O84" s="68" t="s">
        <v>32</v>
      </c>
      <c r="Q84" s="76"/>
      <c r="R84" s="7"/>
      <c r="S84" s="7"/>
    </row>
    <row r="85" spans="3:19" ht="29.45" customHeight="1" x14ac:dyDescent="0.25">
      <c r="C85" s="20"/>
      <c r="D85" s="49">
        <v>18</v>
      </c>
      <c r="E85" s="68" t="s">
        <v>659</v>
      </c>
      <c r="F85" s="68" t="s">
        <v>660</v>
      </c>
      <c r="G85" s="67" t="s">
        <v>28</v>
      </c>
      <c r="H85" s="68" t="s">
        <v>661</v>
      </c>
      <c r="I85" s="68" t="s">
        <v>662</v>
      </c>
      <c r="J85" s="67" t="s">
        <v>171</v>
      </c>
      <c r="K85" s="68" t="s">
        <v>663</v>
      </c>
      <c r="L85" s="68" t="s">
        <v>171</v>
      </c>
      <c r="M85" s="68" t="s">
        <v>171</v>
      </c>
      <c r="N85" s="75" t="s">
        <v>664</v>
      </c>
      <c r="O85" s="68" t="s">
        <v>32</v>
      </c>
      <c r="Q85" s="76"/>
      <c r="R85" s="7"/>
      <c r="S85" s="7"/>
    </row>
    <row r="86" spans="3:19" ht="29.45" customHeight="1" x14ac:dyDescent="0.25">
      <c r="C86" s="20"/>
      <c r="D86" s="49">
        <v>19</v>
      </c>
      <c r="E86" s="68" t="s">
        <v>659</v>
      </c>
      <c r="F86" s="68" t="s">
        <v>665</v>
      </c>
      <c r="G86" s="67" t="s">
        <v>28</v>
      </c>
      <c r="H86" s="68" t="s">
        <v>666</v>
      </c>
      <c r="I86" s="68" t="s">
        <v>662</v>
      </c>
      <c r="J86" s="67" t="s">
        <v>171</v>
      </c>
      <c r="K86" s="68" t="s">
        <v>663</v>
      </c>
      <c r="L86" s="68" t="s">
        <v>171</v>
      </c>
      <c r="M86" s="68" t="s">
        <v>171</v>
      </c>
      <c r="N86" s="75" t="s">
        <v>667</v>
      </c>
      <c r="O86" s="68" t="s">
        <v>32</v>
      </c>
      <c r="Q86" s="76"/>
      <c r="R86" s="7"/>
      <c r="S86" s="7"/>
    </row>
    <row r="87" spans="3:19" ht="29.45" customHeight="1" x14ac:dyDescent="0.25">
      <c r="C87" s="20"/>
      <c r="D87" s="49">
        <v>20</v>
      </c>
      <c r="E87" s="68" t="s">
        <v>659</v>
      </c>
      <c r="F87" s="68" t="s">
        <v>668</v>
      </c>
      <c r="G87" s="67" t="s">
        <v>28</v>
      </c>
      <c r="H87" s="68" t="s">
        <v>669</v>
      </c>
      <c r="I87" s="68" t="s">
        <v>662</v>
      </c>
      <c r="J87" s="67" t="s">
        <v>171</v>
      </c>
      <c r="K87" s="68" t="s">
        <v>663</v>
      </c>
      <c r="L87" s="68" t="s">
        <v>171</v>
      </c>
      <c r="M87" s="68" t="s">
        <v>171</v>
      </c>
      <c r="N87" s="75" t="s">
        <v>670</v>
      </c>
      <c r="O87" s="68" t="s">
        <v>32</v>
      </c>
      <c r="Q87" s="76"/>
      <c r="R87" s="7"/>
      <c r="S87" s="7"/>
    </row>
    <row r="88" spans="3:19" ht="29.45" customHeight="1" x14ac:dyDescent="0.25">
      <c r="C88" s="20"/>
      <c r="D88" s="49">
        <v>21</v>
      </c>
      <c r="E88" s="68" t="s">
        <v>659</v>
      </c>
      <c r="F88" s="68" t="s">
        <v>671</v>
      </c>
      <c r="G88" s="67" t="s">
        <v>28</v>
      </c>
      <c r="H88" s="68" t="s">
        <v>672</v>
      </c>
      <c r="I88" s="68" t="s">
        <v>662</v>
      </c>
      <c r="J88" s="67" t="s">
        <v>171</v>
      </c>
      <c r="K88" s="68" t="s">
        <v>663</v>
      </c>
      <c r="L88" s="68" t="s">
        <v>171</v>
      </c>
      <c r="M88" s="68" t="s">
        <v>171</v>
      </c>
      <c r="N88" s="75" t="s">
        <v>673</v>
      </c>
      <c r="O88" s="68" t="s">
        <v>32</v>
      </c>
      <c r="Q88" s="76"/>
      <c r="R88" s="7"/>
      <c r="S88" s="7"/>
    </row>
    <row r="89" spans="3:19" ht="29.45" customHeight="1" x14ac:dyDescent="0.25">
      <c r="C89" s="20"/>
      <c r="D89" s="49">
        <v>22</v>
      </c>
      <c r="E89" s="68" t="s">
        <v>659</v>
      </c>
      <c r="F89" s="68" t="s">
        <v>674</v>
      </c>
      <c r="G89" s="67" t="s">
        <v>28</v>
      </c>
      <c r="H89" s="68" t="s">
        <v>675</v>
      </c>
      <c r="I89" s="68" t="s">
        <v>662</v>
      </c>
      <c r="J89" s="67" t="s">
        <v>171</v>
      </c>
      <c r="K89" s="68" t="s">
        <v>663</v>
      </c>
      <c r="L89" s="68" t="s">
        <v>171</v>
      </c>
      <c r="M89" s="68" t="s">
        <v>171</v>
      </c>
      <c r="N89" s="75" t="s">
        <v>670</v>
      </c>
      <c r="O89" s="68" t="s">
        <v>32</v>
      </c>
      <c r="Q89" s="76"/>
      <c r="R89" s="7"/>
      <c r="S89" s="7"/>
    </row>
    <row r="90" spans="3:19" ht="78.75" customHeight="1" x14ac:dyDescent="0.25">
      <c r="C90" s="20"/>
      <c r="D90" s="50">
        <v>23</v>
      </c>
      <c r="E90" s="45" t="s">
        <v>210</v>
      </c>
      <c r="F90" s="45" t="s">
        <v>211</v>
      </c>
      <c r="G90" s="62" t="s">
        <v>136</v>
      </c>
      <c r="H90" s="45" t="s">
        <v>212</v>
      </c>
      <c r="I90" s="45" t="s">
        <v>213</v>
      </c>
      <c r="J90" s="62" t="s">
        <v>214</v>
      </c>
      <c r="K90" s="45" t="s">
        <v>90</v>
      </c>
      <c r="L90" s="45" t="s">
        <v>215</v>
      </c>
      <c r="M90" s="45" t="s">
        <v>216</v>
      </c>
      <c r="N90" s="63">
        <v>320960</v>
      </c>
      <c r="O90" s="65" t="s">
        <v>676</v>
      </c>
      <c r="Q90" s="10"/>
      <c r="R90" s="7"/>
      <c r="S90" s="7"/>
    </row>
    <row r="91" spans="3:19" ht="60" customHeight="1" x14ac:dyDescent="0.25">
      <c r="C91" s="20"/>
      <c r="D91" s="50">
        <v>24</v>
      </c>
      <c r="E91" s="45" t="s">
        <v>210</v>
      </c>
      <c r="F91" s="45" t="s">
        <v>218</v>
      </c>
      <c r="G91" s="62" t="s">
        <v>136</v>
      </c>
      <c r="H91" s="45" t="s">
        <v>219</v>
      </c>
      <c r="I91" s="45" t="s">
        <v>220</v>
      </c>
      <c r="J91" s="62" t="s">
        <v>221</v>
      </c>
      <c r="K91" s="45" t="s">
        <v>90</v>
      </c>
      <c r="L91" s="45" t="s">
        <v>222</v>
      </c>
      <c r="M91" s="45" t="s">
        <v>223</v>
      </c>
      <c r="N91" s="63">
        <v>540000</v>
      </c>
      <c r="O91" s="65" t="s">
        <v>676</v>
      </c>
      <c r="Q91" s="10"/>
      <c r="R91" s="7"/>
      <c r="S91" s="7"/>
    </row>
    <row r="92" spans="3:19" ht="60" customHeight="1" x14ac:dyDescent="0.25">
      <c r="C92" s="20"/>
      <c r="D92" s="50">
        <v>25</v>
      </c>
      <c r="E92" s="45" t="s">
        <v>224</v>
      </c>
      <c r="F92" s="45" t="s">
        <v>225</v>
      </c>
      <c r="G92" s="62" t="s">
        <v>136</v>
      </c>
      <c r="H92" s="45" t="s">
        <v>226</v>
      </c>
      <c r="I92" s="45" t="s">
        <v>227</v>
      </c>
      <c r="J92" s="62" t="s">
        <v>228</v>
      </c>
      <c r="K92" s="45" t="s">
        <v>229</v>
      </c>
      <c r="L92" s="45" t="s">
        <v>230</v>
      </c>
      <c r="M92" s="45" t="s">
        <v>231</v>
      </c>
      <c r="N92" s="63" t="s">
        <v>590</v>
      </c>
      <c r="O92" s="65" t="s">
        <v>676</v>
      </c>
      <c r="Q92" s="10"/>
      <c r="R92" s="7"/>
      <c r="S92" s="7"/>
    </row>
    <row r="93" spans="3:19" ht="30" x14ac:dyDescent="0.25">
      <c r="C93" s="20"/>
      <c r="D93" s="50">
        <v>26</v>
      </c>
      <c r="E93" s="45" t="s">
        <v>242</v>
      </c>
      <c r="F93" s="45" t="s">
        <v>243</v>
      </c>
      <c r="G93" s="62" t="s">
        <v>23</v>
      </c>
      <c r="H93" s="45" t="s">
        <v>244</v>
      </c>
      <c r="I93" s="45" t="s">
        <v>245</v>
      </c>
      <c r="J93" s="64" t="s">
        <v>246</v>
      </c>
      <c r="K93" s="45" t="s">
        <v>90</v>
      </c>
      <c r="L93" s="45">
        <v>400</v>
      </c>
      <c r="M93" s="45">
        <v>0.3</v>
      </c>
      <c r="N93" s="63"/>
      <c r="O93" s="65" t="s">
        <v>677</v>
      </c>
      <c r="Q93" s="10"/>
      <c r="R93" s="7"/>
      <c r="S93" s="7"/>
    </row>
    <row r="94" spans="3:19" ht="30" x14ac:dyDescent="0.25">
      <c r="C94" s="20"/>
      <c r="D94" s="50">
        <v>27</v>
      </c>
      <c r="E94" s="45" t="s">
        <v>248</v>
      </c>
      <c r="F94" s="45"/>
      <c r="G94" s="62" t="s">
        <v>23</v>
      </c>
      <c r="H94" s="45" t="s">
        <v>249</v>
      </c>
      <c r="I94" s="45" t="s">
        <v>250</v>
      </c>
      <c r="J94" s="62" t="s">
        <v>251</v>
      </c>
      <c r="K94" s="45" t="s">
        <v>252</v>
      </c>
      <c r="L94" s="45">
        <v>206</v>
      </c>
      <c r="M94" s="45">
        <v>0.87</v>
      </c>
      <c r="N94" s="63"/>
      <c r="O94" s="65" t="s">
        <v>678</v>
      </c>
      <c r="Q94" s="10"/>
      <c r="R94" s="7">
        <f>37-12</f>
        <v>25</v>
      </c>
      <c r="S94" s="7"/>
    </row>
    <row r="95" spans="3:19" ht="57.75" customHeight="1" x14ac:dyDescent="0.25">
      <c r="C95" s="20"/>
      <c r="D95" s="50">
        <v>28</v>
      </c>
      <c r="E95" s="69">
        <v>44312</v>
      </c>
      <c r="F95" s="45"/>
      <c r="G95" s="45" t="s">
        <v>48</v>
      </c>
      <c r="H95" s="63" t="s">
        <v>294</v>
      </c>
      <c r="I95" s="45" t="s">
        <v>295</v>
      </c>
      <c r="J95" s="64" t="s">
        <v>296</v>
      </c>
      <c r="K95" s="45" t="s">
        <v>85</v>
      </c>
      <c r="L95" s="45" t="s">
        <v>297</v>
      </c>
      <c r="M95" s="45" t="s">
        <v>298</v>
      </c>
      <c r="N95" s="63" t="s">
        <v>299</v>
      </c>
      <c r="O95" s="45" t="s">
        <v>300</v>
      </c>
      <c r="P95" s="1"/>
      <c r="Q95" s="1"/>
      <c r="R95" s="7"/>
      <c r="S95" s="7"/>
    </row>
    <row r="96" spans="3:19" ht="30" x14ac:dyDescent="0.25">
      <c r="C96" s="20"/>
      <c r="D96" s="50">
        <v>29</v>
      </c>
      <c r="E96" s="45" t="s">
        <v>301</v>
      </c>
      <c r="F96" s="45" t="s">
        <v>302</v>
      </c>
      <c r="G96" s="45" t="s">
        <v>23</v>
      </c>
      <c r="H96" s="63" t="s">
        <v>303</v>
      </c>
      <c r="I96" s="45" t="s">
        <v>304</v>
      </c>
      <c r="J96" s="64" t="s">
        <v>305</v>
      </c>
      <c r="K96" s="45" t="s">
        <v>306</v>
      </c>
      <c r="L96" s="45" t="s">
        <v>307</v>
      </c>
      <c r="M96" s="45" t="s">
        <v>307</v>
      </c>
      <c r="N96" s="63" t="s">
        <v>308</v>
      </c>
      <c r="O96" s="65" t="s">
        <v>626</v>
      </c>
      <c r="P96" s="1"/>
      <c r="Q96" s="1"/>
      <c r="R96" s="7"/>
      <c r="S96" s="7"/>
    </row>
    <row r="97" spans="3:19" ht="47.25" customHeight="1" x14ac:dyDescent="0.25">
      <c r="C97" s="20"/>
      <c r="D97" s="50">
        <v>30</v>
      </c>
      <c r="E97" s="45" t="s">
        <v>301</v>
      </c>
      <c r="F97" s="45" t="s">
        <v>309</v>
      </c>
      <c r="G97" s="45" t="s">
        <v>23</v>
      </c>
      <c r="H97" s="63" t="s">
        <v>310</v>
      </c>
      <c r="I97" s="45" t="s">
        <v>311</v>
      </c>
      <c r="J97" s="64" t="s">
        <v>312</v>
      </c>
      <c r="K97" s="45" t="s">
        <v>313</v>
      </c>
      <c r="L97" s="45" t="s">
        <v>307</v>
      </c>
      <c r="M97" s="45" t="s">
        <v>307</v>
      </c>
      <c r="N97" s="63" t="s">
        <v>314</v>
      </c>
      <c r="O97" s="65" t="s">
        <v>91</v>
      </c>
      <c r="P97" s="1"/>
      <c r="Q97" s="1"/>
      <c r="R97" s="7"/>
      <c r="S97" s="7"/>
    </row>
    <row r="98" spans="3:19" ht="30" x14ac:dyDescent="0.25">
      <c r="C98" s="20"/>
      <c r="D98" s="50">
        <v>31</v>
      </c>
      <c r="E98" s="45" t="s">
        <v>301</v>
      </c>
      <c r="F98" s="45" t="s">
        <v>309</v>
      </c>
      <c r="G98" s="45" t="s">
        <v>23</v>
      </c>
      <c r="H98" s="63" t="s">
        <v>315</v>
      </c>
      <c r="I98" s="45" t="s">
        <v>311</v>
      </c>
      <c r="J98" s="64" t="s">
        <v>316</v>
      </c>
      <c r="K98" s="45" t="s">
        <v>313</v>
      </c>
      <c r="L98" s="45" t="s">
        <v>307</v>
      </c>
      <c r="M98" s="45" t="s">
        <v>307</v>
      </c>
      <c r="N98" s="63" t="s">
        <v>314</v>
      </c>
      <c r="O98" s="65" t="s">
        <v>91</v>
      </c>
      <c r="P98" s="1"/>
      <c r="Q98" s="1"/>
      <c r="R98" s="7"/>
      <c r="S98" s="7"/>
    </row>
    <row r="99" spans="3:19" ht="30" x14ac:dyDescent="0.25">
      <c r="C99" s="20"/>
      <c r="D99" s="50">
        <v>32</v>
      </c>
      <c r="E99" s="45" t="s">
        <v>301</v>
      </c>
      <c r="F99" s="45" t="s">
        <v>309</v>
      </c>
      <c r="G99" s="45" t="s">
        <v>23</v>
      </c>
      <c r="H99" s="63" t="s">
        <v>317</v>
      </c>
      <c r="I99" s="45" t="s">
        <v>311</v>
      </c>
      <c r="J99" s="64" t="s">
        <v>318</v>
      </c>
      <c r="K99" s="45" t="s">
        <v>313</v>
      </c>
      <c r="L99" s="45" t="s">
        <v>307</v>
      </c>
      <c r="M99" s="45" t="s">
        <v>307</v>
      </c>
      <c r="N99" s="63" t="s">
        <v>314</v>
      </c>
      <c r="O99" s="65" t="s">
        <v>185</v>
      </c>
      <c r="P99" s="1"/>
      <c r="Q99" s="1"/>
      <c r="R99" s="7"/>
      <c r="S99" s="7"/>
    </row>
    <row r="100" spans="3:19" ht="33.75" customHeight="1" x14ac:dyDescent="0.25">
      <c r="C100" s="20"/>
      <c r="D100" s="50">
        <v>33</v>
      </c>
      <c r="E100" s="45" t="s">
        <v>301</v>
      </c>
      <c r="F100" s="45" t="s">
        <v>309</v>
      </c>
      <c r="G100" s="45" t="s">
        <v>23</v>
      </c>
      <c r="H100" s="63" t="s">
        <v>319</v>
      </c>
      <c r="I100" s="45" t="s">
        <v>311</v>
      </c>
      <c r="J100" s="64" t="s">
        <v>320</v>
      </c>
      <c r="K100" s="45" t="s">
        <v>313</v>
      </c>
      <c r="L100" s="45" t="s">
        <v>307</v>
      </c>
      <c r="M100" s="45" t="s">
        <v>307</v>
      </c>
      <c r="N100" s="63" t="s">
        <v>314</v>
      </c>
      <c r="O100" s="65" t="s">
        <v>185</v>
      </c>
      <c r="P100" s="1"/>
      <c r="Q100" s="1"/>
      <c r="R100" s="7"/>
      <c r="S100" s="7"/>
    </row>
    <row r="101" spans="3:19" ht="33.75" customHeight="1" x14ac:dyDescent="0.25">
      <c r="C101" s="20"/>
      <c r="D101" s="50">
        <v>34</v>
      </c>
      <c r="E101" s="45" t="s">
        <v>565</v>
      </c>
      <c r="F101" s="45" t="s">
        <v>591</v>
      </c>
      <c r="G101" s="45" t="s">
        <v>23</v>
      </c>
      <c r="H101" s="63" t="s">
        <v>592</v>
      </c>
      <c r="I101" s="45" t="s">
        <v>220</v>
      </c>
      <c r="J101" s="64" t="s">
        <v>593</v>
      </c>
      <c r="K101" s="45"/>
      <c r="L101" s="45" t="s">
        <v>594</v>
      </c>
      <c r="M101" s="45" t="s">
        <v>307</v>
      </c>
      <c r="N101" s="63"/>
      <c r="O101" s="65" t="s">
        <v>679</v>
      </c>
      <c r="P101" s="1"/>
      <c r="Q101" s="1"/>
      <c r="R101" s="7"/>
      <c r="S101" s="7"/>
    </row>
    <row r="102" spans="3:19" ht="33.75" customHeight="1" x14ac:dyDescent="0.25">
      <c r="C102" s="20"/>
      <c r="D102" s="50">
        <v>35</v>
      </c>
      <c r="E102" s="45" t="s">
        <v>565</v>
      </c>
      <c r="F102" s="45" t="s">
        <v>591</v>
      </c>
      <c r="G102" s="45" t="s">
        <v>23</v>
      </c>
      <c r="H102" s="63" t="s">
        <v>595</v>
      </c>
      <c r="I102" s="45" t="s">
        <v>220</v>
      </c>
      <c r="J102" s="64" t="s">
        <v>596</v>
      </c>
      <c r="K102" s="45"/>
      <c r="L102" s="45" t="s">
        <v>597</v>
      </c>
      <c r="M102" s="45" t="s">
        <v>307</v>
      </c>
      <c r="N102" s="63"/>
      <c r="O102" s="65" t="s">
        <v>679</v>
      </c>
      <c r="P102" s="1"/>
      <c r="Q102" s="1"/>
      <c r="R102" s="7"/>
      <c r="S102" s="7"/>
    </row>
    <row r="103" spans="3:19" ht="30" x14ac:dyDescent="0.25">
      <c r="C103" s="20"/>
      <c r="D103" s="50">
        <v>36</v>
      </c>
      <c r="E103" s="45" t="s">
        <v>565</v>
      </c>
      <c r="F103" s="45" t="s">
        <v>591</v>
      </c>
      <c r="G103" s="45" t="s">
        <v>23</v>
      </c>
      <c r="H103" s="63" t="s">
        <v>598</v>
      </c>
      <c r="I103" s="45" t="s">
        <v>220</v>
      </c>
      <c r="J103" s="64" t="s">
        <v>599</v>
      </c>
      <c r="K103" s="45"/>
      <c r="L103" s="45" t="s">
        <v>600</v>
      </c>
      <c r="M103" s="45" t="s">
        <v>307</v>
      </c>
      <c r="N103" s="63"/>
      <c r="O103" s="65" t="s">
        <v>679</v>
      </c>
      <c r="P103" s="1"/>
      <c r="Q103" s="1"/>
      <c r="R103" s="7"/>
      <c r="S103" s="7"/>
    </row>
    <row r="104" spans="3:19" ht="30" x14ac:dyDescent="0.25">
      <c r="C104" s="20"/>
      <c r="D104" s="50">
        <v>37</v>
      </c>
      <c r="E104" s="65" t="s">
        <v>659</v>
      </c>
      <c r="F104" s="65" t="s">
        <v>680</v>
      </c>
      <c r="G104" s="65" t="s">
        <v>23</v>
      </c>
      <c r="H104" s="66" t="s">
        <v>681</v>
      </c>
      <c r="I104" s="65" t="s">
        <v>220</v>
      </c>
      <c r="J104" s="77" t="s">
        <v>682</v>
      </c>
      <c r="K104" s="65" t="s">
        <v>683</v>
      </c>
      <c r="L104" s="65" t="s">
        <v>683</v>
      </c>
      <c r="M104" s="65" t="s">
        <v>683</v>
      </c>
      <c r="N104" s="66" t="s">
        <v>683</v>
      </c>
      <c r="O104" s="65" t="s">
        <v>300</v>
      </c>
      <c r="P104" s="1"/>
      <c r="Q104" s="1"/>
      <c r="R104" s="7"/>
      <c r="S104" s="7"/>
    </row>
    <row r="105" spans="3:19" x14ac:dyDescent="0.25">
      <c r="C105" s="20"/>
      <c r="D105" s="50"/>
      <c r="E105" s="45"/>
      <c r="F105" s="45"/>
      <c r="G105" s="45"/>
      <c r="H105" s="63"/>
      <c r="I105" s="45"/>
      <c r="J105" s="64"/>
      <c r="K105" s="45"/>
      <c r="L105" s="45"/>
      <c r="M105" s="45"/>
      <c r="N105" s="63"/>
      <c r="O105" s="45"/>
      <c r="P105" s="1"/>
      <c r="Q105" s="1"/>
      <c r="R105" s="7"/>
      <c r="S105" s="7"/>
    </row>
    <row r="106" spans="3:19" ht="15.75" thickBot="1" x14ac:dyDescent="0.3">
      <c r="C106" s="20"/>
      <c r="D106" s="1"/>
      <c r="E106" s="11"/>
      <c r="F106" s="11"/>
      <c r="G106" s="11"/>
      <c r="H106" s="1"/>
      <c r="I106" s="11"/>
      <c r="J106" s="11"/>
      <c r="K106" s="11"/>
      <c r="L106" s="1"/>
      <c r="M106" s="11"/>
      <c r="N106" s="11"/>
      <c r="O106" s="11"/>
      <c r="P106" s="1"/>
      <c r="Q106" s="1"/>
      <c r="R106" s="7"/>
      <c r="S106" s="7"/>
    </row>
    <row r="107" spans="3:19" ht="16.5" thickBot="1" x14ac:dyDescent="0.3">
      <c r="C107" s="20"/>
      <c r="D107" s="1252" t="s">
        <v>321</v>
      </c>
      <c r="E107" s="1253"/>
      <c r="F107" s="1253"/>
      <c r="G107" s="1253"/>
      <c r="H107" s="1253"/>
      <c r="I107" s="1253"/>
      <c r="J107" s="1253"/>
      <c r="K107" s="1253"/>
      <c r="L107" s="1253"/>
      <c r="M107" s="1253"/>
      <c r="N107" s="1253"/>
      <c r="O107" s="1253"/>
      <c r="P107" s="1253"/>
      <c r="Q107" s="1253"/>
      <c r="R107" s="1254"/>
      <c r="S107" s="7"/>
    </row>
    <row r="108" spans="3:19" ht="15.75" x14ac:dyDescent="0.25">
      <c r="C108" s="20"/>
      <c r="D108" s="24"/>
      <c r="E108" s="24"/>
      <c r="F108" s="24"/>
      <c r="G108" s="24"/>
      <c r="H108" s="24"/>
      <c r="I108" s="24"/>
      <c r="J108" s="24"/>
      <c r="K108" s="24"/>
      <c r="L108" s="24"/>
      <c r="M108" s="24"/>
      <c r="N108" s="24"/>
      <c r="O108" s="24"/>
      <c r="P108" s="24"/>
      <c r="Q108" s="24"/>
      <c r="R108" s="25"/>
      <c r="S108" s="7"/>
    </row>
    <row r="109" spans="3:19" ht="15.75" x14ac:dyDescent="0.25">
      <c r="C109" s="20"/>
      <c r="D109" s="1266" t="s">
        <v>684</v>
      </c>
      <c r="E109" s="1267"/>
      <c r="F109" s="1267"/>
      <c r="G109" s="1267"/>
      <c r="H109" s="1267"/>
      <c r="I109" s="1267"/>
      <c r="J109" s="1267"/>
      <c r="K109" s="1267"/>
      <c r="L109" s="24"/>
      <c r="M109" s="24"/>
      <c r="N109" s="24"/>
      <c r="O109" s="24"/>
      <c r="P109" s="24"/>
      <c r="Q109" s="24"/>
      <c r="R109" s="25"/>
      <c r="S109" s="7"/>
    </row>
    <row r="110" spans="3:19" ht="15.75" x14ac:dyDescent="0.25">
      <c r="C110" s="20"/>
      <c r="D110" s="9" t="s">
        <v>9</v>
      </c>
      <c r="E110" s="9" t="s">
        <v>59</v>
      </c>
      <c r="F110" s="9" t="s">
        <v>12</v>
      </c>
      <c r="G110" s="2" t="s">
        <v>71</v>
      </c>
      <c r="H110" s="9" t="s">
        <v>106</v>
      </c>
      <c r="I110" s="9" t="s">
        <v>73</v>
      </c>
      <c r="J110" s="9" t="s">
        <v>323</v>
      </c>
      <c r="K110" s="9" t="s">
        <v>21</v>
      </c>
      <c r="L110" s="24"/>
      <c r="M110" s="24"/>
      <c r="N110" s="24"/>
      <c r="O110" s="24"/>
      <c r="P110" s="24"/>
      <c r="Q110" s="24"/>
      <c r="R110" s="25"/>
      <c r="S110" s="7"/>
    </row>
    <row r="111" spans="3:19" ht="15.75" x14ac:dyDescent="0.25">
      <c r="C111" s="20"/>
      <c r="D111" s="50">
        <v>1</v>
      </c>
      <c r="E111" s="37" t="s">
        <v>174</v>
      </c>
      <c r="F111" s="23" t="s">
        <v>23</v>
      </c>
      <c r="G111" s="21" t="s">
        <v>333</v>
      </c>
      <c r="H111" s="23" t="s">
        <v>334</v>
      </c>
      <c r="I111" s="23" t="s">
        <v>335</v>
      </c>
      <c r="J111" s="68">
        <v>6</v>
      </c>
      <c r="K111" s="67" t="s">
        <v>332</v>
      </c>
      <c r="L111" s="24"/>
      <c r="M111" s="24"/>
      <c r="N111" s="24"/>
      <c r="O111" s="24"/>
      <c r="P111" s="24"/>
      <c r="Q111" s="24"/>
      <c r="R111" s="25"/>
      <c r="S111" s="7"/>
    </row>
    <row r="112" spans="3:19" ht="15.75" x14ac:dyDescent="0.25">
      <c r="C112" s="20"/>
      <c r="D112" s="50">
        <v>2</v>
      </c>
      <c r="E112" s="37" t="s">
        <v>602</v>
      </c>
      <c r="F112" s="23" t="s">
        <v>48</v>
      </c>
      <c r="G112" s="21" t="s">
        <v>603</v>
      </c>
      <c r="H112" s="23" t="s">
        <v>295</v>
      </c>
      <c r="I112" s="23" t="s">
        <v>278</v>
      </c>
      <c r="J112" s="68">
        <v>15</v>
      </c>
      <c r="K112" s="67" t="s">
        <v>112</v>
      </c>
      <c r="L112" s="24"/>
      <c r="M112" s="24"/>
      <c r="N112" s="24"/>
      <c r="O112" s="24"/>
      <c r="P112" s="24"/>
      <c r="Q112" s="24"/>
      <c r="R112" s="25"/>
      <c r="S112" s="7"/>
    </row>
    <row r="113" spans="3:19" ht="45" x14ac:dyDescent="0.25">
      <c r="C113" s="20"/>
      <c r="D113" s="50">
        <v>3</v>
      </c>
      <c r="E113" s="72" t="s">
        <v>166</v>
      </c>
      <c r="F113" s="68" t="s">
        <v>23</v>
      </c>
      <c r="G113" s="67" t="s">
        <v>685</v>
      </c>
      <c r="H113" s="68" t="s">
        <v>686</v>
      </c>
      <c r="I113" s="68" t="s">
        <v>335</v>
      </c>
      <c r="J113" s="68">
        <v>6</v>
      </c>
      <c r="K113" s="67" t="s">
        <v>112</v>
      </c>
      <c r="L113" s="24"/>
      <c r="M113" s="24"/>
      <c r="N113" s="24"/>
      <c r="O113" s="24"/>
      <c r="P113" s="24"/>
      <c r="Q113" s="24"/>
      <c r="R113" s="25"/>
      <c r="S113" s="7"/>
    </row>
    <row r="114" spans="3:19" ht="30" x14ac:dyDescent="0.25">
      <c r="C114" s="20"/>
      <c r="D114" s="19">
        <v>4</v>
      </c>
      <c r="E114" s="68" t="s">
        <v>687</v>
      </c>
      <c r="F114" s="68" t="s">
        <v>439</v>
      </c>
      <c r="G114" s="67" t="s">
        <v>688</v>
      </c>
      <c r="H114" s="68" t="s">
        <v>341</v>
      </c>
      <c r="I114" s="68" t="s">
        <v>338</v>
      </c>
      <c r="J114" s="68">
        <v>6</v>
      </c>
      <c r="K114" s="67" t="s">
        <v>112</v>
      </c>
      <c r="L114" s="24"/>
      <c r="M114" s="24"/>
      <c r="N114" s="24"/>
      <c r="O114" s="24"/>
      <c r="P114" s="24"/>
      <c r="Q114" s="24"/>
      <c r="R114" s="25"/>
      <c r="S114" s="7"/>
    </row>
    <row r="115" spans="3:19" ht="15.75" x14ac:dyDescent="0.25">
      <c r="C115" s="20"/>
      <c r="D115" s="24"/>
      <c r="E115" s="24"/>
      <c r="F115" s="24"/>
      <c r="G115" s="24"/>
      <c r="H115" s="24"/>
      <c r="I115" s="24"/>
      <c r="J115" s="24"/>
      <c r="K115" s="24"/>
      <c r="L115" s="24"/>
      <c r="M115" s="24"/>
      <c r="N115" s="24"/>
      <c r="O115" s="24"/>
      <c r="P115" s="24"/>
      <c r="Q115" s="24"/>
      <c r="R115" s="25"/>
      <c r="S115" s="7"/>
    </row>
    <row r="116" spans="3:19" ht="15.75" x14ac:dyDescent="0.25">
      <c r="C116" s="20"/>
      <c r="D116" s="24"/>
      <c r="E116" s="24"/>
      <c r="F116" s="24"/>
      <c r="G116" s="24"/>
      <c r="H116" s="24"/>
      <c r="I116" s="24"/>
      <c r="J116" s="24"/>
      <c r="K116" s="24"/>
      <c r="L116" s="24"/>
      <c r="M116" s="24"/>
      <c r="N116" s="24"/>
      <c r="O116" s="24"/>
      <c r="P116" s="24"/>
      <c r="Q116" s="24"/>
      <c r="R116" s="25"/>
      <c r="S116" s="7"/>
    </row>
    <row r="117" spans="3:19" ht="15.75" thickBot="1" x14ac:dyDescent="0.3">
      <c r="C117" s="20"/>
      <c r="D117" s="1"/>
      <c r="E117" s="11"/>
      <c r="F117" s="11"/>
      <c r="G117" s="11"/>
      <c r="H117" s="1"/>
      <c r="I117" s="11"/>
      <c r="J117" s="11"/>
      <c r="K117" s="11"/>
      <c r="L117" s="1"/>
      <c r="M117" s="11"/>
      <c r="N117" s="11"/>
      <c r="O117" s="11"/>
      <c r="P117" s="1"/>
      <c r="Q117" s="1"/>
      <c r="R117" s="7"/>
      <c r="S117" s="7"/>
    </row>
    <row r="118" spans="3:19" ht="16.5" thickBot="1" x14ac:dyDescent="0.3">
      <c r="C118" s="20"/>
      <c r="D118" s="1252" t="s">
        <v>342</v>
      </c>
      <c r="E118" s="1253"/>
      <c r="F118" s="1253"/>
      <c r="G118" s="1253"/>
      <c r="H118" s="1253"/>
      <c r="I118" s="1253"/>
      <c r="J118" s="1253"/>
      <c r="K118" s="1253"/>
      <c r="L118" s="1253"/>
      <c r="M118" s="1253"/>
      <c r="N118" s="1253"/>
      <c r="O118" s="1253"/>
      <c r="P118" s="1253"/>
      <c r="Q118" s="1253"/>
      <c r="R118" s="1254"/>
      <c r="S118" s="7"/>
    </row>
    <row r="119" spans="3:19" x14ac:dyDescent="0.25">
      <c r="C119" s="20"/>
      <c r="D119" s="1268"/>
      <c r="E119" s="1269"/>
      <c r="F119" s="1269"/>
      <c r="G119" s="1269"/>
      <c r="H119" s="1269"/>
      <c r="I119" s="1269"/>
      <c r="J119" s="1269"/>
      <c r="K119" s="1269"/>
      <c r="M119" s="10"/>
      <c r="R119" s="7"/>
      <c r="S119" s="7"/>
    </row>
    <row r="120" spans="3:19" s="51" customFormat="1" x14ac:dyDescent="0.25">
      <c r="C120" s="57"/>
      <c r="D120" s="1270" t="s">
        <v>605</v>
      </c>
      <c r="E120" s="1270"/>
      <c r="F120" s="1270"/>
      <c r="G120" s="1270"/>
      <c r="H120" s="1270"/>
      <c r="I120" s="1270"/>
      <c r="J120" s="1270"/>
      <c r="K120" s="1270"/>
      <c r="M120" s="52"/>
      <c r="R120" s="53"/>
      <c r="S120" s="53"/>
    </row>
    <row r="121" spans="3:19" s="51" customFormat="1" x14ac:dyDescent="0.25">
      <c r="C121" s="57"/>
      <c r="D121" s="1265" t="s">
        <v>689</v>
      </c>
      <c r="E121" s="1265"/>
      <c r="F121" s="1265"/>
      <c r="G121" s="1265"/>
      <c r="H121" s="1265"/>
      <c r="I121" s="1265"/>
      <c r="J121" s="1265"/>
      <c r="K121" s="1265"/>
      <c r="M121" s="52"/>
      <c r="R121" s="53"/>
      <c r="S121" s="53"/>
    </row>
    <row r="122" spans="3:19" x14ac:dyDescent="0.25">
      <c r="C122" s="20"/>
      <c r="D122" s="1271" t="s">
        <v>606</v>
      </c>
      <c r="E122" s="1271"/>
      <c r="F122" s="1271"/>
      <c r="G122" s="1271"/>
      <c r="H122" s="1271"/>
      <c r="I122" s="1271"/>
      <c r="J122" s="1271"/>
      <c r="K122" s="1271"/>
      <c r="M122" s="10"/>
      <c r="R122" s="7"/>
      <c r="S122" s="7"/>
    </row>
    <row r="123" spans="3:19" ht="15" customHeight="1" x14ac:dyDescent="0.25">
      <c r="C123" s="20"/>
      <c r="D123" s="9" t="s">
        <v>9</v>
      </c>
      <c r="E123" s="9" t="s">
        <v>346</v>
      </c>
      <c r="F123" s="9" t="s">
        <v>347</v>
      </c>
      <c r="G123" s="2" t="s">
        <v>348</v>
      </c>
      <c r="H123" s="9" t="s">
        <v>349</v>
      </c>
      <c r="I123" s="9" t="s">
        <v>350</v>
      </c>
      <c r="J123" s="9" t="s">
        <v>351</v>
      </c>
      <c r="K123" s="9" t="s">
        <v>352</v>
      </c>
      <c r="R123" s="7"/>
      <c r="S123" s="7"/>
    </row>
    <row r="124" spans="3:19" ht="60" x14ac:dyDescent="0.25">
      <c r="C124" s="20"/>
      <c r="D124" s="54">
        <v>1</v>
      </c>
      <c r="E124" s="9" t="s">
        <v>353</v>
      </c>
      <c r="F124" s="9" t="s">
        <v>359</v>
      </c>
      <c r="G124" s="2" t="s">
        <v>48</v>
      </c>
      <c r="H124" s="9" t="s">
        <v>360</v>
      </c>
      <c r="I124" s="9" t="s">
        <v>361</v>
      </c>
      <c r="J124" s="9" t="s">
        <v>362</v>
      </c>
      <c r="K124" s="9" t="s">
        <v>363</v>
      </c>
      <c r="R124" s="7"/>
      <c r="S124" s="7"/>
    </row>
    <row r="125" spans="3:19" x14ac:dyDescent="0.25">
      <c r="C125" s="20"/>
      <c r="D125" s="54">
        <v>2</v>
      </c>
      <c r="E125" s="9" t="s">
        <v>364</v>
      </c>
      <c r="F125" s="9" t="s">
        <v>365</v>
      </c>
      <c r="G125" s="2" t="s">
        <v>28</v>
      </c>
      <c r="H125" s="9" t="s">
        <v>366</v>
      </c>
      <c r="I125" s="9" t="s">
        <v>367</v>
      </c>
      <c r="J125" s="9" t="s">
        <v>368</v>
      </c>
      <c r="K125" s="9" t="s">
        <v>369</v>
      </c>
      <c r="R125" s="7"/>
      <c r="S125" s="7"/>
    </row>
    <row r="126" spans="3:19" ht="60" x14ac:dyDescent="0.25">
      <c r="C126" s="20"/>
      <c r="D126" s="54">
        <v>3</v>
      </c>
      <c r="E126" s="9" t="s">
        <v>353</v>
      </c>
      <c r="F126" s="9" t="s">
        <v>370</v>
      </c>
      <c r="G126" s="2" t="s">
        <v>48</v>
      </c>
      <c r="H126" s="9" t="s">
        <v>360</v>
      </c>
      <c r="I126" s="68" t="s">
        <v>603</v>
      </c>
      <c r="J126" s="9" t="s">
        <v>295</v>
      </c>
      <c r="K126" s="9" t="s">
        <v>363</v>
      </c>
      <c r="R126" s="7"/>
      <c r="S126" s="7"/>
    </row>
    <row r="127" spans="3:19" ht="42.95" customHeight="1" x14ac:dyDescent="0.25">
      <c r="C127" s="20"/>
      <c r="D127" s="55">
        <v>4</v>
      </c>
      <c r="E127" s="9" t="s">
        <v>376</v>
      </c>
      <c r="F127" s="9" t="s">
        <v>377</v>
      </c>
      <c r="G127" s="2" t="s">
        <v>136</v>
      </c>
      <c r="H127" s="9" t="s">
        <v>373</v>
      </c>
      <c r="I127" s="9" t="s">
        <v>378</v>
      </c>
      <c r="J127" s="9" t="s">
        <v>379</v>
      </c>
      <c r="K127" s="9" t="s">
        <v>380</v>
      </c>
      <c r="R127" s="7"/>
      <c r="S127" s="7"/>
    </row>
    <row r="128" spans="3:19" ht="30" x14ac:dyDescent="0.25">
      <c r="C128" s="20"/>
      <c r="D128" s="55">
        <v>5</v>
      </c>
      <c r="E128" s="9" t="s">
        <v>381</v>
      </c>
      <c r="F128" s="9" t="s">
        <v>382</v>
      </c>
      <c r="G128" s="2" t="s">
        <v>171</v>
      </c>
      <c r="H128" s="9" t="s">
        <v>383</v>
      </c>
      <c r="I128" s="9" t="s">
        <v>384</v>
      </c>
      <c r="J128" s="9" t="s">
        <v>385</v>
      </c>
      <c r="K128" s="9" t="s">
        <v>386</v>
      </c>
      <c r="R128" s="7"/>
      <c r="S128" s="7"/>
    </row>
    <row r="129" spans="3:19" x14ac:dyDescent="0.25">
      <c r="C129" s="20"/>
      <c r="D129" s="55">
        <v>6</v>
      </c>
      <c r="E129" s="9" t="s">
        <v>387</v>
      </c>
      <c r="F129" s="9" t="s">
        <v>388</v>
      </c>
      <c r="G129" s="2" t="s">
        <v>171</v>
      </c>
      <c r="H129" s="9" t="s">
        <v>389</v>
      </c>
      <c r="I129" s="9" t="s">
        <v>390</v>
      </c>
      <c r="J129" s="9" t="s">
        <v>385</v>
      </c>
      <c r="K129" s="9" t="s">
        <v>386</v>
      </c>
      <c r="R129" s="7"/>
      <c r="S129" s="7"/>
    </row>
    <row r="130" spans="3:19" ht="30" x14ac:dyDescent="0.25">
      <c r="C130" s="20"/>
      <c r="D130" s="55">
        <v>7</v>
      </c>
      <c r="E130" s="9" t="s">
        <v>391</v>
      </c>
      <c r="F130" s="9" t="s">
        <v>392</v>
      </c>
      <c r="G130" s="2" t="s">
        <v>28</v>
      </c>
      <c r="H130" s="9" t="s">
        <v>383</v>
      </c>
      <c r="I130" s="9" t="s">
        <v>393</v>
      </c>
      <c r="J130" s="9" t="s">
        <v>385</v>
      </c>
      <c r="K130" s="9" t="s">
        <v>394</v>
      </c>
      <c r="R130" s="7"/>
      <c r="S130" s="7"/>
    </row>
    <row r="131" spans="3:19" ht="15" customHeight="1" x14ac:dyDescent="0.25">
      <c r="C131" s="20"/>
      <c r="D131" s="55">
        <v>8</v>
      </c>
      <c r="E131" s="9" t="s">
        <v>395</v>
      </c>
      <c r="F131" s="9" t="s">
        <v>396</v>
      </c>
      <c r="G131" s="2" t="s">
        <v>397</v>
      </c>
      <c r="H131" s="9" t="s">
        <v>373</v>
      </c>
      <c r="I131" s="9" t="s">
        <v>398</v>
      </c>
      <c r="J131" s="9" t="s">
        <v>399</v>
      </c>
      <c r="K131" s="9" t="s">
        <v>386</v>
      </c>
      <c r="R131" s="7"/>
      <c r="S131" s="7"/>
    </row>
    <row r="132" spans="3:19" ht="30" x14ac:dyDescent="0.25">
      <c r="C132" s="20"/>
      <c r="D132" s="55">
        <v>9</v>
      </c>
      <c r="E132" s="9" t="s">
        <v>400</v>
      </c>
      <c r="F132" s="9" t="s">
        <v>401</v>
      </c>
      <c r="G132" s="2" t="s">
        <v>136</v>
      </c>
      <c r="H132" s="9" t="s">
        <v>373</v>
      </c>
      <c r="I132" s="9" t="s">
        <v>402</v>
      </c>
      <c r="J132" s="9" t="s">
        <v>385</v>
      </c>
      <c r="K132" s="9" t="s">
        <v>386</v>
      </c>
      <c r="R132" s="7"/>
      <c r="S132" s="7"/>
    </row>
    <row r="133" spans="3:19" ht="30" x14ac:dyDescent="0.25">
      <c r="C133" s="20"/>
      <c r="D133" s="55">
        <v>10</v>
      </c>
      <c r="E133" s="9" t="s">
        <v>381</v>
      </c>
      <c r="F133" s="9" t="s">
        <v>403</v>
      </c>
      <c r="G133" s="2" t="s">
        <v>136</v>
      </c>
      <c r="H133" s="9" t="s">
        <v>383</v>
      </c>
      <c r="I133" s="9" t="s">
        <v>404</v>
      </c>
      <c r="J133" s="9" t="s">
        <v>399</v>
      </c>
      <c r="K133" s="9" t="s">
        <v>386</v>
      </c>
      <c r="R133" s="7"/>
      <c r="S133" s="7"/>
    </row>
    <row r="134" spans="3:19" ht="30" x14ac:dyDescent="0.25">
      <c r="C134" s="20"/>
      <c r="D134" s="55">
        <v>11</v>
      </c>
      <c r="E134" s="9" t="s">
        <v>405</v>
      </c>
      <c r="F134" s="9" t="s">
        <v>406</v>
      </c>
      <c r="G134" s="2" t="s">
        <v>136</v>
      </c>
      <c r="H134" s="9" t="s">
        <v>373</v>
      </c>
      <c r="I134" s="9" t="s">
        <v>407</v>
      </c>
      <c r="J134" s="9" t="s">
        <v>385</v>
      </c>
      <c r="K134" s="9" t="s">
        <v>386</v>
      </c>
      <c r="R134" s="7"/>
      <c r="S134" s="7"/>
    </row>
    <row r="135" spans="3:19" x14ac:dyDescent="0.25">
      <c r="C135" s="20"/>
      <c r="D135" s="55">
        <v>12</v>
      </c>
      <c r="E135" s="9" t="s">
        <v>408</v>
      </c>
      <c r="F135" s="9" t="s">
        <v>409</v>
      </c>
      <c r="G135" s="2" t="s">
        <v>410</v>
      </c>
      <c r="H135" s="9" t="s">
        <v>411</v>
      </c>
      <c r="I135" s="9" t="s">
        <v>412</v>
      </c>
      <c r="J135" s="9" t="s">
        <v>399</v>
      </c>
      <c r="K135" s="9" t="s">
        <v>386</v>
      </c>
      <c r="R135" s="7"/>
      <c r="S135" s="7"/>
    </row>
    <row r="136" spans="3:19" x14ac:dyDescent="0.25">
      <c r="C136" s="20"/>
      <c r="D136" s="55">
        <v>13</v>
      </c>
      <c r="E136" s="9" t="s">
        <v>408</v>
      </c>
      <c r="F136" s="9" t="s">
        <v>413</v>
      </c>
      <c r="G136" s="2" t="s">
        <v>410</v>
      </c>
      <c r="H136" s="9" t="s">
        <v>411</v>
      </c>
      <c r="I136" s="9" t="s">
        <v>414</v>
      </c>
      <c r="J136" s="9" t="s">
        <v>399</v>
      </c>
      <c r="K136" s="9" t="s">
        <v>386</v>
      </c>
      <c r="R136" s="7"/>
      <c r="S136" s="7"/>
    </row>
    <row r="137" spans="3:19" ht="45" x14ac:dyDescent="0.25">
      <c r="C137" s="20"/>
      <c r="D137" s="55">
        <v>14</v>
      </c>
      <c r="E137" s="9" t="s">
        <v>376</v>
      </c>
      <c r="F137" s="9" t="s">
        <v>372</v>
      </c>
      <c r="G137" s="2" t="s">
        <v>28</v>
      </c>
      <c r="H137" s="9" t="s">
        <v>373</v>
      </c>
      <c r="I137" s="9" t="s">
        <v>415</v>
      </c>
      <c r="J137" s="9" t="s">
        <v>416</v>
      </c>
      <c r="K137" s="9" t="s">
        <v>380</v>
      </c>
      <c r="R137" s="7"/>
      <c r="S137" s="7"/>
    </row>
    <row r="138" spans="3:19" x14ac:dyDescent="0.25">
      <c r="C138" s="20"/>
      <c r="D138" s="55">
        <v>15</v>
      </c>
      <c r="E138" s="9" t="s">
        <v>417</v>
      </c>
      <c r="F138" s="9" t="s">
        <v>418</v>
      </c>
      <c r="G138" s="2" t="s">
        <v>121</v>
      </c>
      <c r="H138" s="9" t="s">
        <v>419</v>
      </c>
      <c r="I138" s="9" t="s">
        <v>420</v>
      </c>
      <c r="J138" s="9" t="s">
        <v>399</v>
      </c>
      <c r="K138" s="9" t="s">
        <v>386</v>
      </c>
      <c r="R138" s="7"/>
      <c r="S138" s="7"/>
    </row>
    <row r="139" spans="3:19" ht="30" x14ac:dyDescent="0.25">
      <c r="C139" s="20"/>
      <c r="D139" s="55">
        <v>16</v>
      </c>
      <c r="E139" s="9" t="s">
        <v>395</v>
      </c>
      <c r="F139" s="9" t="s">
        <v>278</v>
      </c>
      <c r="G139" s="2" t="s">
        <v>397</v>
      </c>
      <c r="H139" s="9" t="s">
        <v>373</v>
      </c>
      <c r="I139" s="9" t="s">
        <v>421</v>
      </c>
      <c r="J139" s="9" t="s">
        <v>399</v>
      </c>
      <c r="K139" s="9" t="s">
        <v>369</v>
      </c>
      <c r="R139" s="7"/>
      <c r="S139" s="7"/>
    </row>
    <row r="140" spans="3:19" ht="30" x14ac:dyDescent="0.25">
      <c r="C140" s="20"/>
      <c r="D140" s="55">
        <v>17</v>
      </c>
      <c r="E140" s="9" t="s">
        <v>395</v>
      </c>
      <c r="F140" s="9" t="s">
        <v>422</v>
      </c>
      <c r="G140" s="2" t="s">
        <v>397</v>
      </c>
      <c r="H140" s="9" t="s">
        <v>373</v>
      </c>
      <c r="I140" s="9" t="s">
        <v>423</v>
      </c>
      <c r="J140" s="9" t="s">
        <v>399</v>
      </c>
      <c r="K140" s="9" t="s">
        <v>424</v>
      </c>
      <c r="R140" s="7"/>
      <c r="S140" s="7"/>
    </row>
    <row r="141" spans="3:19" ht="30" x14ac:dyDescent="0.25">
      <c r="C141" s="20"/>
      <c r="D141" s="9">
        <v>18</v>
      </c>
      <c r="E141" s="9" t="s">
        <v>425</v>
      </c>
      <c r="F141" s="9" t="s">
        <v>426</v>
      </c>
      <c r="G141" s="2" t="s">
        <v>98</v>
      </c>
      <c r="H141" s="9" t="s">
        <v>427</v>
      </c>
      <c r="I141" s="9" t="s">
        <v>428</v>
      </c>
      <c r="J141" s="9" t="s">
        <v>429</v>
      </c>
      <c r="K141" s="9" t="s">
        <v>424</v>
      </c>
      <c r="R141" s="7"/>
      <c r="S141" s="7"/>
    </row>
    <row r="142" spans="3:19" x14ac:dyDescent="0.25">
      <c r="C142" s="20"/>
      <c r="R142" s="7"/>
      <c r="S142" s="7"/>
    </row>
    <row r="143" spans="3:19" x14ac:dyDescent="0.25">
      <c r="C143" s="20"/>
      <c r="R143" s="7"/>
      <c r="S143" s="7"/>
    </row>
    <row r="144" spans="3:19" ht="15.75" thickBot="1" x14ac:dyDescent="0.3">
      <c r="C144" s="20"/>
      <c r="R144" s="7"/>
      <c r="S144" s="7"/>
    </row>
    <row r="145" spans="3:19" ht="15" customHeight="1" thickBot="1" x14ac:dyDescent="0.3">
      <c r="C145" s="20"/>
      <c r="D145" s="1252" t="s">
        <v>430</v>
      </c>
      <c r="E145" s="1253"/>
      <c r="F145" s="1253"/>
      <c r="G145" s="1253"/>
      <c r="H145" s="1253"/>
      <c r="I145" s="1253"/>
      <c r="J145" s="1253"/>
      <c r="K145" s="1253"/>
      <c r="L145" s="1253"/>
      <c r="M145" s="1253"/>
      <c r="N145" s="1253"/>
      <c r="O145" s="1253"/>
      <c r="P145" s="1253"/>
      <c r="Q145" s="1253"/>
      <c r="R145" s="1254"/>
      <c r="S145" s="7"/>
    </row>
    <row r="146" spans="3:19" ht="15" customHeight="1" x14ac:dyDescent="0.25">
      <c r="C146" s="20"/>
      <c r="D146" s="24"/>
      <c r="E146" s="24"/>
      <c r="F146" s="24"/>
      <c r="G146" s="24"/>
      <c r="H146" s="24"/>
      <c r="I146" s="24"/>
      <c r="J146" s="24"/>
      <c r="K146" s="24"/>
      <c r="L146" s="24"/>
      <c r="M146" s="24"/>
      <c r="N146" s="24"/>
      <c r="O146" s="24"/>
      <c r="P146" s="24"/>
      <c r="Q146" s="24"/>
      <c r="R146" s="25"/>
      <c r="S146" s="7"/>
    </row>
    <row r="147" spans="3:19" ht="15" customHeight="1" x14ac:dyDescent="0.25">
      <c r="C147" s="20"/>
      <c r="D147" s="1272" t="s">
        <v>431</v>
      </c>
      <c r="E147" s="1273"/>
      <c r="F147" s="1273"/>
      <c r="G147" s="1273"/>
      <c r="H147" s="1273"/>
      <c r="I147" s="1273"/>
      <c r="J147" s="1273"/>
      <c r="K147" s="1273"/>
      <c r="L147" s="24"/>
      <c r="M147" s="24"/>
      <c r="N147" s="24"/>
      <c r="O147" s="24"/>
      <c r="P147" s="24"/>
      <c r="Q147" s="24"/>
      <c r="R147" s="25"/>
      <c r="S147" s="7"/>
    </row>
    <row r="148" spans="3:19" x14ac:dyDescent="0.25">
      <c r="C148" s="20"/>
      <c r="D148" s="9" t="s">
        <v>9</v>
      </c>
      <c r="E148" s="9" t="s">
        <v>432</v>
      </c>
      <c r="F148" s="9" t="s">
        <v>433</v>
      </c>
      <c r="G148" s="2" t="s">
        <v>434</v>
      </c>
      <c r="H148" s="9" t="s">
        <v>349</v>
      </c>
      <c r="I148" s="9" t="s">
        <v>350</v>
      </c>
      <c r="J148" s="9" t="s">
        <v>351</v>
      </c>
      <c r="K148" s="9" t="s">
        <v>352</v>
      </c>
      <c r="R148" s="7"/>
      <c r="S148" s="7"/>
    </row>
    <row r="149" spans="3:19" ht="15" customHeight="1" x14ac:dyDescent="0.25">
      <c r="C149" s="20"/>
      <c r="D149" s="23">
        <v>1</v>
      </c>
      <c r="E149" s="23" t="s">
        <v>435</v>
      </c>
      <c r="F149" s="22" t="s">
        <v>436</v>
      </c>
      <c r="G149" s="23" t="s">
        <v>437</v>
      </c>
      <c r="H149" s="23" t="s">
        <v>438</v>
      </c>
      <c r="I149" s="23" t="s">
        <v>439</v>
      </c>
      <c r="J149" s="23" t="s">
        <v>440</v>
      </c>
      <c r="K149" s="23" t="s">
        <v>441</v>
      </c>
      <c r="R149" s="7"/>
      <c r="S149" s="7"/>
    </row>
    <row r="150" spans="3:19" x14ac:dyDescent="0.25">
      <c r="C150" s="20"/>
      <c r="D150" s="23">
        <v>2</v>
      </c>
      <c r="E150" s="23" t="s">
        <v>435</v>
      </c>
      <c r="F150" s="22" t="s">
        <v>442</v>
      </c>
      <c r="G150" s="23" t="s">
        <v>437</v>
      </c>
      <c r="H150" s="23" t="s">
        <v>690</v>
      </c>
      <c r="I150" s="23" t="s">
        <v>159</v>
      </c>
      <c r="J150" s="23" t="s">
        <v>444</v>
      </c>
      <c r="K150" s="23" t="s">
        <v>441</v>
      </c>
      <c r="R150" s="7"/>
      <c r="S150" s="7"/>
    </row>
    <row r="151" spans="3:19" x14ac:dyDescent="0.25">
      <c r="C151" s="20"/>
      <c r="D151" s="23">
        <v>3</v>
      </c>
      <c r="E151" s="23" t="s">
        <v>435</v>
      </c>
      <c r="F151" s="22" t="s">
        <v>445</v>
      </c>
      <c r="G151" s="23" t="s">
        <v>437</v>
      </c>
      <c r="H151" s="23" t="s">
        <v>691</v>
      </c>
      <c r="I151" s="23" t="s">
        <v>98</v>
      </c>
      <c r="J151" s="23" t="s">
        <v>692</v>
      </c>
      <c r="K151" s="23" t="s">
        <v>441</v>
      </c>
      <c r="R151" s="7"/>
      <c r="S151" s="7"/>
    </row>
    <row r="152" spans="3:19" x14ac:dyDescent="0.25">
      <c r="C152" s="20"/>
      <c r="D152" s="23">
        <v>4</v>
      </c>
      <c r="E152" s="23" t="s">
        <v>448</v>
      </c>
      <c r="F152" s="22" t="s">
        <v>449</v>
      </c>
      <c r="G152" s="23" t="s">
        <v>450</v>
      </c>
      <c r="H152" s="23" t="s">
        <v>171</v>
      </c>
      <c r="I152" s="23" t="s">
        <v>159</v>
      </c>
      <c r="J152" s="23" t="s">
        <v>452</v>
      </c>
      <c r="K152" s="23" t="s">
        <v>441</v>
      </c>
      <c r="R152" s="7"/>
      <c r="S152" s="7"/>
    </row>
    <row r="153" spans="3:19" ht="30" customHeight="1" x14ac:dyDescent="0.25">
      <c r="C153" s="20"/>
      <c r="D153" s="23">
        <v>5</v>
      </c>
      <c r="E153" s="23" t="s">
        <v>453</v>
      </c>
      <c r="F153" s="22" t="s">
        <v>454</v>
      </c>
      <c r="G153" s="23" t="s">
        <v>437</v>
      </c>
      <c r="H153" s="58" t="s">
        <v>693</v>
      </c>
      <c r="I153" s="58" t="s">
        <v>439</v>
      </c>
      <c r="J153" s="58" t="s">
        <v>694</v>
      </c>
      <c r="K153" s="23" t="s">
        <v>457</v>
      </c>
      <c r="R153" s="7"/>
      <c r="S153" s="7"/>
    </row>
    <row r="154" spans="3:19" x14ac:dyDescent="0.25">
      <c r="C154" s="20"/>
      <c r="D154" s="9"/>
      <c r="E154" s="9"/>
      <c r="F154" s="9"/>
      <c r="G154" s="2"/>
      <c r="H154" s="9"/>
      <c r="I154" s="9"/>
      <c r="J154" s="9"/>
      <c r="K154" s="9"/>
      <c r="R154" s="7"/>
      <c r="S154" s="7"/>
    </row>
    <row r="155" spans="3:19" ht="15.75" thickBot="1" x14ac:dyDescent="0.3">
      <c r="C155" s="20"/>
      <c r="D155" s="11"/>
      <c r="E155" s="11"/>
      <c r="F155" s="11"/>
      <c r="G155" s="1"/>
      <c r="H155" s="11"/>
      <c r="I155" s="11"/>
      <c r="J155" s="11"/>
      <c r="K155" s="11"/>
      <c r="R155" s="7"/>
      <c r="S155" s="7"/>
    </row>
    <row r="156" spans="3:19" ht="15" customHeight="1" thickBot="1" x14ac:dyDescent="0.3">
      <c r="C156" s="20"/>
      <c r="D156" s="1252" t="s">
        <v>458</v>
      </c>
      <c r="E156" s="1253"/>
      <c r="F156" s="1253"/>
      <c r="G156" s="1253"/>
      <c r="H156" s="1253"/>
      <c r="I156" s="1253"/>
      <c r="J156" s="1253"/>
      <c r="K156" s="1253"/>
      <c r="L156" s="1253"/>
      <c r="M156" s="1253"/>
      <c r="N156" s="1253"/>
      <c r="O156" s="1253"/>
      <c r="P156" s="1253"/>
      <c r="Q156" s="1253"/>
      <c r="R156" s="1254"/>
      <c r="S156" s="7"/>
    </row>
    <row r="157" spans="3:19" x14ac:dyDescent="0.25">
      <c r="C157" s="20"/>
      <c r="D157" s="1261" t="s">
        <v>695</v>
      </c>
      <c r="E157" s="1262"/>
      <c r="F157" s="1262"/>
      <c r="G157" s="1262"/>
      <c r="H157" s="1262"/>
      <c r="I157" s="1262"/>
      <c r="J157" s="1262"/>
      <c r="K157" s="1262"/>
      <c r="R157" s="7"/>
      <c r="S157" s="7"/>
    </row>
    <row r="158" spans="3:19" x14ac:dyDescent="0.25">
      <c r="C158" s="20"/>
      <c r="D158" s="9" t="s">
        <v>9</v>
      </c>
      <c r="E158" s="9" t="s">
        <v>12</v>
      </c>
      <c r="F158" s="9" t="s">
        <v>460</v>
      </c>
      <c r="G158" s="2" t="s">
        <v>461</v>
      </c>
      <c r="H158" s="9" t="s">
        <v>462</v>
      </c>
      <c r="I158" s="9" t="s">
        <v>349</v>
      </c>
      <c r="J158" s="9" t="s">
        <v>463</v>
      </c>
      <c r="K158" s="9" t="s">
        <v>464</v>
      </c>
      <c r="R158" s="7"/>
      <c r="S158" s="7"/>
    </row>
    <row r="159" spans="3:19" x14ac:dyDescent="0.25">
      <c r="C159" s="20"/>
      <c r="D159" s="23">
        <v>1</v>
      </c>
      <c r="E159" s="23" t="s">
        <v>465</v>
      </c>
      <c r="F159" s="22" t="s">
        <v>466</v>
      </c>
      <c r="G159" s="23" t="s">
        <v>28</v>
      </c>
      <c r="H159" s="23" t="s">
        <v>467</v>
      </c>
      <c r="I159" s="23" t="s">
        <v>468</v>
      </c>
      <c r="J159" s="23" t="s">
        <v>696</v>
      </c>
      <c r="K159" s="9"/>
      <c r="R159" s="7"/>
      <c r="S159" s="7"/>
    </row>
    <row r="160" spans="3:19" ht="60" x14ac:dyDescent="0.25">
      <c r="C160" s="20"/>
      <c r="D160" s="23">
        <v>2</v>
      </c>
      <c r="E160" s="23" t="s">
        <v>470</v>
      </c>
      <c r="F160" s="22" t="s">
        <v>471</v>
      </c>
      <c r="G160" s="23" t="s">
        <v>23</v>
      </c>
      <c r="H160" s="23" t="s">
        <v>467</v>
      </c>
      <c r="I160" s="23" t="s">
        <v>697</v>
      </c>
      <c r="J160" s="68" t="s">
        <v>698</v>
      </c>
      <c r="K160" s="68" t="s">
        <v>112</v>
      </c>
      <c r="R160" s="7"/>
      <c r="S160" s="7"/>
    </row>
    <row r="161" spans="3:19" x14ac:dyDescent="0.25">
      <c r="C161" s="20"/>
      <c r="D161" s="23">
        <v>3</v>
      </c>
      <c r="E161" s="23"/>
      <c r="F161" s="22" t="s">
        <v>699</v>
      </c>
      <c r="G161" s="23" t="s">
        <v>23</v>
      </c>
      <c r="H161" s="23"/>
      <c r="I161" s="23" t="s">
        <v>700</v>
      </c>
      <c r="J161" s="68" t="s">
        <v>701</v>
      </c>
      <c r="K161" s="68" t="s">
        <v>702</v>
      </c>
      <c r="R161" s="7"/>
      <c r="S161" s="7"/>
    </row>
    <row r="162" spans="3:19" x14ac:dyDescent="0.25">
      <c r="C162" s="20"/>
      <c r="D162" s="23">
        <v>4</v>
      </c>
      <c r="E162" s="23" t="s">
        <v>465</v>
      </c>
      <c r="F162" s="22" t="s">
        <v>335</v>
      </c>
      <c r="G162" s="23" t="s">
        <v>23</v>
      </c>
      <c r="H162" s="23" t="s">
        <v>467</v>
      </c>
      <c r="I162" s="23" t="s">
        <v>474</v>
      </c>
      <c r="J162" s="23" t="s">
        <v>475</v>
      </c>
      <c r="K162" s="68" t="s">
        <v>332</v>
      </c>
      <c r="R162" s="7"/>
      <c r="S162" s="7"/>
    </row>
    <row r="163" spans="3:19" ht="105" x14ac:dyDescent="0.25">
      <c r="C163" s="20"/>
      <c r="D163" s="23">
        <v>5</v>
      </c>
      <c r="E163" s="23"/>
      <c r="F163" s="22" t="s">
        <v>703</v>
      </c>
      <c r="G163" s="23" t="s">
        <v>23</v>
      </c>
      <c r="H163" s="23" t="s">
        <v>704</v>
      </c>
      <c r="I163" s="23" t="s">
        <v>705</v>
      </c>
      <c r="J163" s="68" t="s">
        <v>706</v>
      </c>
      <c r="K163" s="68" t="s">
        <v>707</v>
      </c>
      <c r="R163" s="7"/>
      <c r="S163" s="7"/>
    </row>
    <row r="164" spans="3:19" x14ac:dyDescent="0.25">
      <c r="C164" s="20"/>
      <c r="D164" s="23"/>
      <c r="E164" s="23"/>
      <c r="F164" s="22"/>
      <c r="G164" s="23"/>
      <c r="H164" s="23"/>
      <c r="I164" s="23"/>
      <c r="J164" s="23"/>
      <c r="K164" s="9"/>
      <c r="R164" s="7"/>
      <c r="S164" s="7"/>
    </row>
    <row r="165" spans="3:19" ht="15.75" thickBot="1" x14ac:dyDescent="0.3">
      <c r="C165" s="20"/>
      <c r="R165" s="7"/>
      <c r="S165" s="7"/>
    </row>
    <row r="166" spans="3:19" ht="16.5" thickBot="1" x14ac:dyDescent="0.3">
      <c r="C166" s="20"/>
      <c r="D166" s="1252" t="s">
        <v>476</v>
      </c>
      <c r="E166" s="1253"/>
      <c r="F166" s="1253"/>
      <c r="G166" s="1253"/>
      <c r="H166" s="1253"/>
      <c r="I166" s="1253"/>
      <c r="J166" s="1253"/>
      <c r="K166" s="1253"/>
      <c r="L166" s="1253"/>
      <c r="M166" s="1253"/>
      <c r="N166" s="1253"/>
      <c r="O166" s="1253"/>
      <c r="P166" s="1253"/>
      <c r="Q166" s="1253"/>
      <c r="R166" s="1254"/>
      <c r="S166" s="7"/>
    </row>
    <row r="167" spans="3:19" ht="21.75" thickBot="1" x14ac:dyDescent="0.4">
      <c r="C167" s="20"/>
      <c r="D167" s="1285" t="s">
        <v>477</v>
      </c>
      <c r="E167" s="1286"/>
      <c r="F167" s="90">
        <f>I184</f>
        <v>9100000</v>
      </c>
      <c r="G167" s="24"/>
      <c r="H167" s="24"/>
      <c r="I167" s="24"/>
      <c r="J167" s="24"/>
      <c r="K167" s="24"/>
      <c r="L167" s="24"/>
      <c r="M167" s="24"/>
      <c r="N167" s="24"/>
      <c r="O167" s="24"/>
      <c r="P167" s="24"/>
      <c r="Q167" s="24"/>
      <c r="R167" s="25"/>
      <c r="S167" s="7"/>
    </row>
    <row r="168" spans="3:19" ht="32.25" customHeight="1" x14ac:dyDescent="0.25">
      <c r="C168" s="20"/>
      <c r="D168" s="39" t="s">
        <v>478</v>
      </c>
      <c r="E168" s="39" t="s">
        <v>479</v>
      </c>
      <c r="F168" s="39" t="s">
        <v>480</v>
      </c>
      <c r="G168" s="2" t="s">
        <v>481</v>
      </c>
      <c r="H168" s="9" t="s">
        <v>482</v>
      </c>
      <c r="I168" s="9" t="s">
        <v>483</v>
      </c>
      <c r="J168" s="9" t="s">
        <v>484</v>
      </c>
      <c r="R168" s="7"/>
      <c r="S168" s="7"/>
    </row>
    <row r="169" spans="3:19" ht="30" x14ac:dyDescent="0.25">
      <c r="C169" s="20"/>
      <c r="D169" s="9">
        <v>1</v>
      </c>
      <c r="E169" s="9" t="s">
        <v>485</v>
      </c>
      <c r="F169" s="9" t="s">
        <v>486</v>
      </c>
      <c r="G169" s="32">
        <v>250000</v>
      </c>
      <c r="H169" s="33">
        <v>0</v>
      </c>
      <c r="I169" s="33">
        <f>G169*H169</f>
        <v>0</v>
      </c>
      <c r="J169" s="33"/>
      <c r="R169" s="7"/>
      <c r="S169" s="7"/>
    </row>
    <row r="170" spans="3:19" ht="45" x14ac:dyDescent="0.25">
      <c r="C170" s="20"/>
      <c r="D170" s="9">
        <v>2</v>
      </c>
      <c r="E170" s="9" t="s">
        <v>487</v>
      </c>
      <c r="F170" s="9" t="s">
        <v>488</v>
      </c>
      <c r="G170" s="32">
        <v>5000000</v>
      </c>
      <c r="H170" s="33">
        <v>0</v>
      </c>
      <c r="I170" s="33">
        <f t="shared" ref="I170:I183" si="0">G170*H170</f>
        <v>0</v>
      </c>
      <c r="J170" s="33"/>
      <c r="R170" s="7"/>
      <c r="S170" s="7"/>
    </row>
    <row r="171" spans="3:19" ht="60" x14ac:dyDescent="0.25">
      <c r="C171" s="20"/>
      <c r="D171" s="30">
        <v>3</v>
      </c>
      <c r="E171" s="9" t="s">
        <v>489</v>
      </c>
      <c r="F171" s="9" t="s">
        <v>486</v>
      </c>
      <c r="G171" s="32">
        <v>5000</v>
      </c>
      <c r="H171" s="33">
        <v>0</v>
      </c>
      <c r="I171" s="33">
        <f t="shared" si="0"/>
        <v>0</v>
      </c>
      <c r="J171" s="33"/>
      <c r="R171" s="7"/>
      <c r="S171" s="7"/>
    </row>
    <row r="172" spans="3:19" ht="60" x14ac:dyDescent="0.25">
      <c r="C172" s="20"/>
      <c r="D172" s="30">
        <v>4</v>
      </c>
      <c r="E172" s="9" t="s">
        <v>490</v>
      </c>
      <c r="F172" s="9" t="s">
        <v>488</v>
      </c>
      <c r="G172" s="32">
        <v>250000</v>
      </c>
      <c r="H172" s="33">
        <v>0</v>
      </c>
      <c r="I172" s="33">
        <f t="shared" si="0"/>
        <v>0</v>
      </c>
      <c r="J172" s="33"/>
      <c r="R172" s="7"/>
      <c r="S172" s="7"/>
    </row>
    <row r="173" spans="3:19" ht="75" x14ac:dyDescent="0.25">
      <c r="C173" s="20"/>
      <c r="D173" s="30">
        <v>5</v>
      </c>
      <c r="E173" s="9" t="s">
        <v>491</v>
      </c>
      <c r="F173" s="9" t="s">
        <v>488</v>
      </c>
      <c r="G173" s="32">
        <v>100000</v>
      </c>
      <c r="H173" s="33">
        <v>0</v>
      </c>
      <c r="I173" s="33">
        <f t="shared" si="0"/>
        <v>0</v>
      </c>
      <c r="J173" s="33"/>
      <c r="N173" s="11"/>
      <c r="O173" s="11"/>
      <c r="P173" s="11"/>
      <c r="Q173" s="11"/>
      <c r="R173" s="12"/>
      <c r="S173" s="7"/>
    </row>
    <row r="174" spans="3:19" ht="45" x14ac:dyDescent="0.25">
      <c r="C174" s="20"/>
      <c r="D174" s="30">
        <v>6</v>
      </c>
      <c r="E174" s="9" t="s">
        <v>492</v>
      </c>
      <c r="F174" s="9" t="s">
        <v>488</v>
      </c>
      <c r="G174" s="32">
        <v>1500000</v>
      </c>
      <c r="H174" s="33">
        <v>1</v>
      </c>
      <c r="I174" s="33">
        <f>G174*H174</f>
        <v>1500000</v>
      </c>
      <c r="J174" s="33"/>
      <c r="R174" s="7"/>
      <c r="S174" s="7"/>
    </row>
    <row r="175" spans="3:19" ht="90" x14ac:dyDescent="0.25">
      <c r="C175" s="20"/>
      <c r="D175" s="30">
        <v>7</v>
      </c>
      <c r="E175" s="9" t="s">
        <v>493</v>
      </c>
      <c r="F175" s="9" t="s">
        <v>488</v>
      </c>
      <c r="G175" s="32">
        <v>350000</v>
      </c>
      <c r="H175" s="33">
        <v>6</v>
      </c>
      <c r="I175" s="33">
        <f t="shared" si="0"/>
        <v>2100000</v>
      </c>
      <c r="J175" s="33"/>
      <c r="R175" s="7"/>
      <c r="S175" s="7"/>
    </row>
    <row r="176" spans="3:19" ht="75" x14ac:dyDescent="0.25">
      <c r="C176" s="20"/>
      <c r="D176" s="81">
        <v>8</v>
      </c>
      <c r="E176" s="9" t="s">
        <v>494</v>
      </c>
      <c r="F176" s="9" t="s">
        <v>495</v>
      </c>
      <c r="G176" s="32">
        <v>175000</v>
      </c>
      <c r="H176" s="33"/>
      <c r="I176" s="33">
        <f t="shared" si="0"/>
        <v>0</v>
      </c>
      <c r="J176" s="33"/>
      <c r="R176" s="7"/>
      <c r="S176" s="7"/>
    </row>
    <row r="177" spans="3:19" ht="45" x14ac:dyDescent="0.25">
      <c r="C177" s="20"/>
      <c r="D177" s="30">
        <v>9</v>
      </c>
      <c r="E177" s="9" t="s">
        <v>496</v>
      </c>
      <c r="F177" s="9" t="s">
        <v>488</v>
      </c>
      <c r="G177" s="32">
        <v>500000</v>
      </c>
      <c r="H177" s="33"/>
      <c r="I177" s="33">
        <f t="shared" si="0"/>
        <v>0</v>
      </c>
      <c r="J177" s="33"/>
      <c r="R177" s="7"/>
      <c r="S177" s="7"/>
    </row>
    <row r="178" spans="3:19" ht="45" x14ac:dyDescent="0.25">
      <c r="C178" s="20"/>
      <c r="D178" s="30">
        <v>10</v>
      </c>
      <c r="E178" s="9" t="s">
        <v>497</v>
      </c>
      <c r="F178" s="9" t="s">
        <v>486</v>
      </c>
      <c r="G178" s="32">
        <v>10000</v>
      </c>
      <c r="H178" s="33"/>
      <c r="I178" s="33">
        <f t="shared" si="0"/>
        <v>0</v>
      </c>
      <c r="J178" s="33"/>
      <c r="R178" s="7"/>
      <c r="S178" s="7"/>
    </row>
    <row r="179" spans="3:19" ht="90" x14ac:dyDescent="0.25">
      <c r="C179" s="20"/>
      <c r="D179" s="81">
        <v>11</v>
      </c>
      <c r="E179" s="9" t="s">
        <v>498</v>
      </c>
      <c r="F179" s="9" t="s">
        <v>488</v>
      </c>
      <c r="G179" s="32">
        <v>1000000</v>
      </c>
      <c r="H179" s="33">
        <f>1+4</f>
        <v>5</v>
      </c>
      <c r="I179" s="33">
        <f>G179*H179</f>
        <v>5000000</v>
      </c>
      <c r="J179" s="71"/>
      <c r="R179" s="7"/>
      <c r="S179" s="7"/>
    </row>
    <row r="180" spans="3:19" ht="105" x14ac:dyDescent="0.25">
      <c r="C180" s="20"/>
      <c r="D180" s="30">
        <v>12</v>
      </c>
      <c r="E180" s="9" t="s">
        <v>499</v>
      </c>
      <c r="F180" s="9" t="s">
        <v>488</v>
      </c>
      <c r="G180" s="32">
        <v>500000</v>
      </c>
      <c r="H180" s="33">
        <v>1</v>
      </c>
      <c r="I180" s="33">
        <f t="shared" si="0"/>
        <v>500000</v>
      </c>
      <c r="J180" s="33"/>
      <c r="R180" s="7"/>
      <c r="S180" s="7"/>
    </row>
    <row r="181" spans="3:19" ht="75" x14ac:dyDescent="0.25">
      <c r="C181" s="20"/>
      <c r="D181" s="30">
        <v>13</v>
      </c>
      <c r="E181" s="9" t="s">
        <v>500</v>
      </c>
      <c r="F181" s="9" t="s">
        <v>488</v>
      </c>
      <c r="G181" s="32">
        <v>250000</v>
      </c>
      <c r="H181" s="33">
        <v>0</v>
      </c>
      <c r="I181" s="33">
        <f t="shared" si="0"/>
        <v>0</v>
      </c>
      <c r="J181" s="33"/>
      <c r="R181" s="7"/>
      <c r="S181" s="7"/>
    </row>
    <row r="182" spans="3:19" x14ac:dyDescent="0.25">
      <c r="C182" s="20"/>
      <c r="D182" s="30">
        <v>14</v>
      </c>
      <c r="E182" s="9" t="s">
        <v>501</v>
      </c>
      <c r="F182" s="9"/>
      <c r="G182" s="32"/>
      <c r="H182" s="33">
        <v>0</v>
      </c>
      <c r="I182" s="33">
        <f t="shared" si="0"/>
        <v>0</v>
      </c>
      <c r="J182" s="33"/>
      <c r="R182" s="7"/>
      <c r="S182" s="7"/>
    </row>
    <row r="183" spans="3:19" x14ac:dyDescent="0.25">
      <c r="C183" s="20"/>
      <c r="D183" s="30">
        <v>15</v>
      </c>
      <c r="E183" s="9" t="s">
        <v>502</v>
      </c>
      <c r="F183" s="9"/>
      <c r="G183" s="32"/>
      <c r="H183" s="33">
        <v>0</v>
      </c>
      <c r="I183" s="33">
        <f t="shared" si="0"/>
        <v>0</v>
      </c>
      <c r="J183" s="33"/>
      <c r="R183" s="7"/>
      <c r="S183" s="7"/>
    </row>
    <row r="184" spans="3:19" ht="18.75" x14ac:dyDescent="0.3">
      <c r="C184" s="20"/>
      <c r="D184" s="1257" t="s">
        <v>503</v>
      </c>
      <c r="E184" s="1257"/>
      <c r="F184" s="1257"/>
      <c r="G184" s="1257"/>
      <c r="H184" s="1258"/>
      <c r="I184" s="38">
        <f>SUM(I169:I183)</f>
        <v>9100000</v>
      </c>
      <c r="J184" s="9"/>
      <c r="R184" s="7"/>
      <c r="S184" s="7"/>
    </row>
    <row r="185" spans="3:19" x14ac:dyDescent="0.25">
      <c r="C185" s="20"/>
      <c r="R185" s="7"/>
      <c r="S185" s="7"/>
    </row>
    <row r="186" spans="3:19" ht="15.75" thickBot="1" x14ac:dyDescent="0.3">
      <c r="C186" s="20"/>
      <c r="R186" s="7"/>
      <c r="S186" s="7"/>
    </row>
    <row r="187" spans="3:19" ht="16.5" thickBot="1" x14ac:dyDescent="0.3">
      <c r="C187" s="20"/>
      <c r="D187" s="1252" t="s">
        <v>504</v>
      </c>
      <c r="E187" s="1253"/>
      <c r="F187" s="1253"/>
      <c r="G187" s="1253"/>
      <c r="H187" s="1253"/>
      <c r="I187" s="1253"/>
      <c r="J187" s="1253"/>
      <c r="K187" s="1253"/>
      <c r="L187" s="1253"/>
      <c r="M187" s="1253"/>
      <c r="N187" s="1253"/>
      <c r="O187" s="1253"/>
      <c r="P187" s="1253"/>
      <c r="Q187" s="1253"/>
      <c r="R187" s="1254"/>
      <c r="S187" s="7"/>
    </row>
    <row r="188" spans="3:19" ht="15.75" x14ac:dyDescent="0.25">
      <c r="C188" s="20"/>
      <c r="D188" s="59" t="s">
        <v>708</v>
      </c>
      <c r="E188" s="59"/>
      <c r="R188" s="7"/>
      <c r="S188" s="7"/>
    </row>
    <row r="189" spans="3:19" x14ac:dyDescent="0.25">
      <c r="C189" s="20"/>
      <c r="D189" t="s">
        <v>709</v>
      </c>
      <c r="R189" s="7"/>
      <c r="S189" s="7"/>
    </row>
    <row r="190" spans="3:19" x14ac:dyDescent="0.25">
      <c r="C190" s="20"/>
      <c r="D190" t="s">
        <v>710</v>
      </c>
      <c r="R190" s="7"/>
      <c r="S190" s="7"/>
    </row>
    <row r="191" spans="3:19" x14ac:dyDescent="0.25">
      <c r="C191" s="20"/>
      <c r="R191" s="7"/>
      <c r="S191" s="7"/>
    </row>
    <row r="192" spans="3:19" x14ac:dyDescent="0.25">
      <c r="C192" s="20"/>
      <c r="R192" s="7"/>
      <c r="S192" s="7"/>
    </row>
    <row r="193" spans="3:19" x14ac:dyDescent="0.25">
      <c r="C193" s="20"/>
      <c r="R193" s="7"/>
      <c r="S193" s="7"/>
    </row>
    <row r="194" spans="3:19" x14ac:dyDescent="0.25">
      <c r="C194" s="20"/>
      <c r="R194" s="7"/>
      <c r="S194" s="7"/>
    </row>
    <row r="195" spans="3:19" ht="15.75" thickBot="1" x14ac:dyDescent="0.3">
      <c r="C195" s="20"/>
      <c r="R195" s="7"/>
      <c r="S195" s="7"/>
    </row>
    <row r="196" spans="3:19" ht="16.5" thickBot="1" x14ac:dyDescent="0.3">
      <c r="C196" s="20"/>
      <c r="D196" s="1252" t="s">
        <v>505</v>
      </c>
      <c r="E196" s="1253"/>
      <c r="F196" s="1253"/>
      <c r="G196" s="1253"/>
      <c r="H196" s="1253"/>
      <c r="I196" s="1253"/>
      <c r="J196" s="1253"/>
      <c r="K196" s="1253"/>
      <c r="L196" s="1253"/>
      <c r="M196" s="1253"/>
      <c r="N196" s="1253"/>
      <c r="O196" s="1253"/>
      <c r="P196" s="1253"/>
      <c r="Q196" s="1253"/>
      <c r="R196" s="1254"/>
      <c r="S196" s="7"/>
    </row>
    <row r="197" spans="3:19" ht="15.75" x14ac:dyDescent="0.25">
      <c r="C197" s="20"/>
      <c r="D197" s="1259" t="s">
        <v>506</v>
      </c>
      <c r="E197" s="1260"/>
      <c r="F197" s="1260"/>
      <c r="G197" s="1260"/>
      <c r="H197" s="1260"/>
      <c r="I197" s="1260"/>
      <c r="J197" s="1260"/>
      <c r="K197" s="1260"/>
      <c r="L197" s="24"/>
      <c r="M197" s="24"/>
      <c r="N197" s="24"/>
      <c r="O197" s="24"/>
      <c r="P197" s="24"/>
      <c r="Q197" s="24"/>
      <c r="R197" s="25"/>
      <c r="S197" s="7"/>
    </row>
    <row r="198" spans="3:19" ht="15.75" x14ac:dyDescent="0.25">
      <c r="C198" s="20"/>
      <c r="D198" s="1246" t="s">
        <v>507</v>
      </c>
      <c r="E198" s="1247"/>
      <c r="F198" s="1247"/>
      <c r="G198" s="1247"/>
      <c r="H198" s="1247"/>
      <c r="I198" s="1247"/>
      <c r="J198" s="1247"/>
      <c r="K198" s="24"/>
      <c r="L198" s="24"/>
      <c r="M198" s="24"/>
      <c r="N198" s="24"/>
      <c r="O198" s="24"/>
      <c r="P198" s="24"/>
      <c r="Q198" s="24"/>
      <c r="R198" s="25"/>
      <c r="S198" s="7"/>
    </row>
    <row r="199" spans="3:19" ht="15.75" x14ac:dyDescent="0.25">
      <c r="C199" s="20"/>
      <c r="D199" s="1246" t="s">
        <v>508</v>
      </c>
      <c r="E199" s="1247"/>
      <c r="F199" s="1247"/>
      <c r="G199" s="1247"/>
      <c r="H199" s="1247"/>
      <c r="I199" s="59"/>
      <c r="J199" s="59"/>
      <c r="K199" s="59"/>
      <c r="R199" s="7"/>
      <c r="S199" s="7"/>
    </row>
    <row r="200" spans="3:19" ht="15.75" x14ac:dyDescent="0.25">
      <c r="C200" s="20"/>
      <c r="D200" s="1248" t="s">
        <v>509</v>
      </c>
      <c r="E200" s="1249"/>
      <c r="F200" s="1249"/>
      <c r="G200" s="1249"/>
      <c r="H200" s="59"/>
      <c r="I200" s="59"/>
      <c r="J200" s="59"/>
      <c r="K200" s="59"/>
      <c r="R200" s="7"/>
      <c r="S200" s="7"/>
    </row>
    <row r="201" spans="3:19" x14ac:dyDescent="0.25">
      <c r="C201" s="20"/>
      <c r="R201" s="7"/>
      <c r="S201" s="7"/>
    </row>
    <row r="202" spans="3:19" ht="15.75" thickBot="1" x14ac:dyDescent="0.3">
      <c r="C202" s="20"/>
      <c r="D202" s="15"/>
      <c r="E202" s="16"/>
      <c r="F202" s="16"/>
      <c r="G202" s="16"/>
      <c r="H202" s="16"/>
      <c r="I202" s="16"/>
      <c r="J202" s="16"/>
      <c r="K202" s="13"/>
      <c r="L202" s="13"/>
      <c r="M202" s="13"/>
      <c r="N202" s="13"/>
      <c r="O202" s="13"/>
      <c r="P202" s="13"/>
      <c r="Q202" s="13"/>
      <c r="R202" s="14"/>
      <c r="S202" s="7"/>
    </row>
    <row r="203" spans="3:19" ht="15.75" x14ac:dyDescent="0.25">
      <c r="C203" s="20"/>
      <c r="D203" s="1250" t="s">
        <v>510</v>
      </c>
      <c r="E203" s="1251"/>
      <c r="F203" s="59" t="s">
        <v>511</v>
      </c>
      <c r="S203" s="7"/>
    </row>
    <row r="204" spans="3:19" ht="15.75" thickBot="1" x14ac:dyDescent="0.3">
      <c r="C204" s="31"/>
      <c r="D204" s="16"/>
      <c r="E204" s="16"/>
      <c r="F204" s="16"/>
      <c r="G204" s="16"/>
      <c r="H204" s="16"/>
      <c r="I204" s="16"/>
      <c r="J204" s="16"/>
      <c r="K204" s="16"/>
      <c r="L204" s="16"/>
      <c r="M204" s="16"/>
      <c r="N204" s="16"/>
      <c r="O204" s="16"/>
      <c r="P204" s="16"/>
      <c r="Q204" s="16"/>
      <c r="R204" s="16"/>
      <c r="S204" s="17"/>
    </row>
  </sheetData>
  <mergeCells count="34">
    <mergeCell ref="D198:J198"/>
    <mergeCell ref="D199:H199"/>
    <mergeCell ref="D200:G200"/>
    <mergeCell ref="D203:E203"/>
    <mergeCell ref="D166:R166"/>
    <mergeCell ref="D167:E167"/>
    <mergeCell ref="D184:H184"/>
    <mergeCell ref="D187:R187"/>
    <mergeCell ref="D196:R196"/>
    <mergeCell ref="D197:K197"/>
    <mergeCell ref="D157:K157"/>
    <mergeCell ref="D66:P66"/>
    <mergeCell ref="D107:R107"/>
    <mergeCell ref="D109:K109"/>
    <mergeCell ref="D118:R118"/>
    <mergeCell ref="D119:K119"/>
    <mergeCell ref="D120:K120"/>
    <mergeCell ref="D121:K121"/>
    <mergeCell ref="D122:K122"/>
    <mergeCell ref="D145:R145"/>
    <mergeCell ref="D147:K147"/>
    <mergeCell ref="D156:R156"/>
    <mergeCell ref="D64:R64"/>
    <mergeCell ref="D15:J15"/>
    <mergeCell ref="D17:R17"/>
    <mergeCell ref="D18:P18"/>
    <mergeCell ref="D27:R27"/>
    <mergeCell ref="D28:R28"/>
    <mergeCell ref="D37:R37"/>
    <mergeCell ref="D38:P38"/>
    <mergeCell ref="D45:R45"/>
    <mergeCell ref="D47:M47"/>
    <mergeCell ref="D56:R56"/>
    <mergeCell ref="D58:K58"/>
  </mergeCells>
  <pageMargins left="0.7" right="0.7" top="0.75" bottom="0.75" header="0.3" footer="0.3"/>
  <pageSetup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203"/>
  <sheetViews>
    <sheetView showGridLines="0" topLeftCell="B173" zoomScale="70" zoomScaleNormal="70" workbookViewId="0">
      <selection activeCell="H179" sqref="H179"/>
    </sheetView>
  </sheetViews>
  <sheetFormatPr defaultColWidth="9.140625" defaultRowHeight="15" x14ac:dyDescent="0.25"/>
  <cols>
    <col min="4" max="4" width="6" customWidth="1"/>
    <col min="5" max="5" width="23.85546875" bestFit="1" customWidth="1"/>
    <col min="6" max="6" width="30.85546875" customWidth="1"/>
    <col min="7" max="7" width="23" bestFit="1" customWidth="1"/>
    <col min="8" max="8" width="23.85546875" bestFit="1" customWidth="1"/>
    <col min="9" max="9" width="34.42578125" bestFit="1" customWidth="1"/>
    <col min="10" max="10" width="24.85546875" customWidth="1"/>
    <col min="11" max="11" width="35.42578125" bestFit="1" customWidth="1"/>
    <col min="12" max="12" width="15.42578125" bestFit="1" customWidth="1"/>
    <col min="13" max="13" width="23" customWidth="1"/>
    <col min="14" max="14" width="22.85546875" customWidth="1"/>
    <col min="15" max="15" width="30.85546875" bestFit="1" customWidth="1"/>
    <col min="16" max="16" width="20.42578125" bestFit="1" customWidth="1"/>
    <col min="17" max="17" width="20" customWidth="1"/>
    <col min="18" max="18" width="26.140625" customWidth="1"/>
  </cols>
  <sheetData>
    <row r="1" spans="3:19" ht="15.75" thickBot="1" x14ac:dyDescent="0.3"/>
    <row r="2" spans="3:19" x14ac:dyDescent="0.25">
      <c r="C2" s="3"/>
      <c r="D2" s="3"/>
      <c r="E2" s="4"/>
      <c r="F2" s="4"/>
      <c r="G2" s="4"/>
      <c r="H2" s="4"/>
      <c r="I2" s="4"/>
      <c r="J2" s="4"/>
      <c r="K2" s="4"/>
      <c r="L2" s="4"/>
      <c r="M2" s="4"/>
      <c r="N2" s="4"/>
      <c r="O2" s="4"/>
      <c r="P2" s="4"/>
      <c r="Q2" s="4"/>
      <c r="R2" s="5"/>
      <c r="S2" s="5"/>
    </row>
    <row r="3" spans="3:19" x14ac:dyDescent="0.25">
      <c r="C3" s="6"/>
      <c r="D3" s="6"/>
      <c r="R3" s="7"/>
      <c r="S3" s="7"/>
    </row>
    <row r="4" spans="3:19" x14ac:dyDescent="0.25">
      <c r="C4" s="6"/>
      <c r="D4" s="6"/>
      <c r="R4" s="7"/>
      <c r="S4" s="7"/>
    </row>
    <row r="5" spans="3:19" x14ac:dyDescent="0.25">
      <c r="C5" s="6"/>
      <c r="D5" s="6"/>
      <c r="R5" s="7"/>
      <c r="S5" s="7"/>
    </row>
    <row r="6" spans="3:19" x14ac:dyDescent="0.25">
      <c r="C6" s="6"/>
      <c r="D6" s="6"/>
      <c r="R6" s="7"/>
      <c r="S6" s="7"/>
    </row>
    <row r="7" spans="3:19" x14ac:dyDescent="0.25">
      <c r="C7" s="6"/>
      <c r="D7" s="6"/>
      <c r="R7" s="7"/>
      <c r="S7" s="7"/>
    </row>
    <row r="8" spans="3:19" x14ac:dyDescent="0.25">
      <c r="C8" s="6"/>
      <c r="D8" s="6"/>
      <c r="R8" s="7"/>
      <c r="S8" s="7"/>
    </row>
    <row r="9" spans="3:19" x14ac:dyDescent="0.25">
      <c r="C9" s="6"/>
      <c r="D9" s="6"/>
      <c r="R9" s="7"/>
      <c r="S9" s="7"/>
    </row>
    <row r="10" spans="3:19" ht="61.5" x14ac:dyDescent="0.25">
      <c r="C10" s="6"/>
      <c r="D10" s="27" t="s">
        <v>0</v>
      </c>
      <c r="R10" s="7"/>
      <c r="S10" s="7"/>
    </row>
    <row r="11" spans="3:19" x14ac:dyDescent="0.25">
      <c r="C11" s="6"/>
      <c r="D11" s="8" t="s">
        <v>1</v>
      </c>
      <c r="E11" t="s">
        <v>2</v>
      </c>
      <c r="R11" s="7"/>
      <c r="S11" s="7"/>
    </row>
    <row r="12" spans="3:19" x14ac:dyDescent="0.25">
      <c r="C12" s="6"/>
      <c r="D12" s="8" t="s">
        <v>3</v>
      </c>
      <c r="E12" t="s">
        <v>4</v>
      </c>
      <c r="R12" s="7"/>
      <c r="S12" s="7"/>
    </row>
    <row r="13" spans="3:19" x14ac:dyDescent="0.25">
      <c r="C13" s="6"/>
      <c r="D13" s="8" t="s">
        <v>5</v>
      </c>
      <c r="E13" s="80" t="s">
        <v>711</v>
      </c>
      <c r="R13" s="7"/>
      <c r="S13" s="7"/>
    </row>
    <row r="14" spans="3:19" x14ac:dyDescent="0.25">
      <c r="C14" s="6"/>
      <c r="D14" s="6"/>
      <c r="R14" s="7"/>
      <c r="S14" s="7"/>
    </row>
    <row r="15" spans="3:19" ht="21" x14ac:dyDescent="0.35">
      <c r="C15" s="6"/>
      <c r="D15" s="1274" t="s">
        <v>712</v>
      </c>
      <c r="E15" s="1275"/>
      <c r="F15" s="1275"/>
      <c r="G15" s="1275"/>
      <c r="H15" s="1275"/>
      <c r="I15" s="1275"/>
      <c r="J15" s="1275"/>
      <c r="R15" s="7"/>
      <c r="S15" s="7"/>
    </row>
    <row r="16" spans="3:19" ht="15.75" thickBot="1" x14ac:dyDescent="0.3">
      <c r="C16" s="6"/>
      <c r="D16" s="6"/>
      <c r="R16" s="7"/>
      <c r="S16" s="7"/>
    </row>
    <row r="17" spans="3:19" ht="16.5" thickBot="1" x14ac:dyDescent="0.3">
      <c r="C17" s="20"/>
      <c r="D17" s="1276" t="s">
        <v>7</v>
      </c>
      <c r="E17" s="1277"/>
      <c r="F17" s="1277"/>
      <c r="G17" s="1277"/>
      <c r="H17" s="1277"/>
      <c r="I17" s="1277"/>
      <c r="J17" s="1277"/>
      <c r="K17" s="1277"/>
      <c r="L17" s="1277"/>
      <c r="M17" s="1277"/>
      <c r="N17" s="1277"/>
      <c r="O17" s="1277"/>
      <c r="P17" s="1277"/>
      <c r="Q17" s="1277"/>
      <c r="R17" s="1278"/>
      <c r="S17" s="7"/>
    </row>
    <row r="18" spans="3:19" x14ac:dyDescent="0.25">
      <c r="C18" s="20"/>
      <c r="D18" s="1279" t="s">
        <v>514</v>
      </c>
      <c r="E18" s="1279"/>
      <c r="F18" s="1279"/>
      <c r="G18" s="1279"/>
      <c r="H18" s="1279"/>
      <c r="I18" s="1279"/>
      <c r="J18" s="1279"/>
      <c r="K18" s="1279"/>
      <c r="L18" s="1279"/>
      <c r="M18" s="1279"/>
      <c r="N18" s="1279"/>
      <c r="O18" s="1279"/>
      <c r="P18" s="1279"/>
      <c r="Q18" s="78"/>
      <c r="R18" s="7"/>
      <c r="S18" s="7"/>
    </row>
    <row r="19" spans="3:19" ht="45" x14ac:dyDescent="0.25">
      <c r="C19" s="20"/>
      <c r="D19" s="19" t="s">
        <v>9</v>
      </c>
      <c r="E19" s="19" t="s">
        <v>10</v>
      </c>
      <c r="F19" s="2" t="s">
        <v>11</v>
      </c>
      <c r="G19" s="9" t="s">
        <v>12</v>
      </c>
      <c r="H19" s="2" t="s">
        <v>13</v>
      </c>
      <c r="I19" s="9" t="s">
        <v>14</v>
      </c>
      <c r="J19" s="2" t="s">
        <v>15</v>
      </c>
      <c r="K19" s="9" t="s">
        <v>16</v>
      </c>
      <c r="L19" s="9" t="s">
        <v>17</v>
      </c>
      <c r="M19" s="9" t="s">
        <v>18</v>
      </c>
      <c r="N19" s="30" t="s">
        <v>19</v>
      </c>
      <c r="O19" s="9" t="s">
        <v>20</v>
      </c>
      <c r="P19" s="9" t="s">
        <v>21</v>
      </c>
      <c r="Q19" s="11"/>
      <c r="R19" s="7"/>
      <c r="S19" s="7"/>
    </row>
    <row r="20" spans="3:19" ht="45" x14ac:dyDescent="0.25">
      <c r="C20" s="20"/>
      <c r="D20" s="56">
        <v>1</v>
      </c>
      <c r="E20" s="42">
        <v>43930</v>
      </c>
      <c r="F20" s="23" t="s">
        <v>22</v>
      </c>
      <c r="G20" s="22" t="s">
        <v>23</v>
      </c>
      <c r="H20" s="23">
        <v>49</v>
      </c>
      <c r="I20" s="22" t="s">
        <v>24</v>
      </c>
      <c r="J20" s="23" t="s">
        <v>25</v>
      </c>
      <c r="K20" s="28">
        <v>77</v>
      </c>
      <c r="L20" s="22"/>
      <c r="M20" s="29">
        <v>2023</v>
      </c>
      <c r="N20" s="23">
        <v>804</v>
      </c>
      <c r="O20" s="23">
        <v>2023</v>
      </c>
      <c r="P20" s="23" t="s">
        <v>26</v>
      </c>
      <c r="Q20" s="10"/>
      <c r="R20" s="7"/>
      <c r="S20" s="7"/>
    </row>
    <row r="21" spans="3:19" ht="57.95" customHeight="1" x14ac:dyDescent="0.25">
      <c r="C21" s="20"/>
      <c r="D21" s="56">
        <v>2</v>
      </c>
      <c r="E21" s="42">
        <v>43932</v>
      </c>
      <c r="F21" s="23" t="s">
        <v>27</v>
      </c>
      <c r="G21" s="22" t="s">
        <v>28</v>
      </c>
      <c r="H21" s="23">
        <v>35</v>
      </c>
      <c r="I21" s="22" t="s">
        <v>29</v>
      </c>
      <c r="J21" s="23" t="s">
        <v>30</v>
      </c>
      <c r="K21" s="41" t="s">
        <v>31</v>
      </c>
      <c r="L21" s="22"/>
      <c r="M21" s="29">
        <v>2021</v>
      </c>
      <c r="N21" s="23">
        <v>57.4</v>
      </c>
      <c r="O21" s="23">
        <v>2021</v>
      </c>
      <c r="P21" s="68" t="s">
        <v>32</v>
      </c>
      <c r="Q21" s="10"/>
      <c r="R21" s="7"/>
      <c r="S21" s="7"/>
    </row>
    <row r="22" spans="3:19" x14ac:dyDescent="0.25">
      <c r="C22" s="20"/>
      <c r="D22" s="56">
        <v>3</v>
      </c>
      <c r="E22" s="43" t="s">
        <v>33</v>
      </c>
      <c r="F22" s="23" t="s">
        <v>34</v>
      </c>
      <c r="G22" s="22" t="s">
        <v>28</v>
      </c>
      <c r="H22" s="23">
        <v>46</v>
      </c>
      <c r="I22" s="22" t="s">
        <v>35</v>
      </c>
      <c r="J22" s="23" t="s">
        <v>30</v>
      </c>
      <c r="K22" s="41" t="s">
        <v>36</v>
      </c>
      <c r="L22" s="22">
        <v>19000</v>
      </c>
      <c r="M22" s="29">
        <v>2021</v>
      </c>
      <c r="N22" s="23">
        <v>218.06</v>
      </c>
      <c r="O22" s="23">
        <v>2021</v>
      </c>
      <c r="P22" s="23" t="s">
        <v>32</v>
      </c>
      <c r="Q22" s="10"/>
      <c r="R22" s="7"/>
      <c r="S22" s="7"/>
    </row>
    <row r="23" spans="3:19" x14ac:dyDescent="0.25">
      <c r="C23" s="20"/>
      <c r="D23" s="21">
        <v>4</v>
      </c>
      <c r="E23" s="42">
        <v>44474</v>
      </c>
      <c r="F23" s="23"/>
      <c r="G23" s="22" t="s">
        <v>336</v>
      </c>
      <c r="H23" s="23">
        <v>130</v>
      </c>
      <c r="I23" s="22" t="s">
        <v>515</v>
      </c>
      <c r="J23" s="23" t="s">
        <v>516</v>
      </c>
      <c r="K23" s="41" t="s">
        <v>610</v>
      </c>
      <c r="L23" s="41"/>
      <c r="M23" s="41" t="s">
        <v>611</v>
      </c>
      <c r="N23" s="41" t="s">
        <v>612</v>
      </c>
      <c r="O23" s="41" t="s">
        <v>611</v>
      </c>
      <c r="P23" s="45" t="s">
        <v>613</v>
      </c>
      <c r="Q23" s="10"/>
      <c r="R23" s="7"/>
      <c r="S23" s="7"/>
    </row>
    <row r="24" spans="3:19" x14ac:dyDescent="0.25">
      <c r="C24" s="20"/>
      <c r="H24" s="10"/>
      <c r="J24" s="10"/>
      <c r="K24" s="10"/>
      <c r="L24" s="10"/>
      <c r="M24" s="10"/>
      <c r="N24" s="10"/>
      <c r="O24" s="10"/>
      <c r="P24" s="10"/>
      <c r="Q24" s="10"/>
      <c r="R24" s="7"/>
      <c r="S24" s="7"/>
    </row>
    <row r="25" spans="3:19" x14ac:dyDescent="0.25">
      <c r="C25" s="20"/>
      <c r="H25" s="10"/>
      <c r="J25" s="10"/>
      <c r="K25" s="10"/>
      <c r="L25" s="10"/>
      <c r="M25" s="10"/>
      <c r="N25" s="10"/>
      <c r="O25" s="10"/>
      <c r="P25" s="10"/>
      <c r="Q25" s="10"/>
      <c r="R25" s="7"/>
      <c r="S25" s="7"/>
    </row>
    <row r="26" spans="3:19" ht="15.75" thickBot="1" x14ac:dyDescent="0.3">
      <c r="C26" s="20"/>
      <c r="R26" s="7"/>
      <c r="S26" s="7"/>
    </row>
    <row r="27" spans="3:19" ht="16.5" thickBot="1" x14ac:dyDescent="0.3">
      <c r="C27" s="20"/>
      <c r="D27" s="1252" t="s">
        <v>37</v>
      </c>
      <c r="E27" s="1253"/>
      <c r="F27" s="1253"/>
      <c r="G27" s="1253"/>
      <c r="H27" s="1253"/>
      <c r="I27" s="1253"/>
      <c r="J27" s="1253"/>
      <c r="K27" s="1253"/>
      <c r="L27" s="1253"/>
      <c r="M27" s="1253"/>
      <c r="N27" s="1253"/>
      <c r="O27" s="1253"/>
      <c r="P27" s="1253"/>
      <c r="Q27" s="1253"/>
      <c r="R27" s="1254"/>
      <c r="S27" s="7"/>
    </row>
    <row r="28" spans="3:19" x14ac:dyDescent="0.25">
      <c r="C28" s="20"/>
      <c r="D28" s="1280" t="s">
        <v>614</v>
      </c>
      <c r="E28" s="1281"/>
      <c r="F28" s="1281"/>
      <c r="G28" s="1281"/>
      <c r="H28" s="1281"/>
      <c r="I28" s="1281"/>
      <c r="J28" s="1281"/>
      <c r="K28" s="1281"/>
      <c r="L28" s="1281"/>
      <c r="M28" s="1281"/>
      <c r="N28" s="1281"/>
      <c r="O28" s="1281"/>
      <c r="P28" s="1281"/>
      <c r="Q28" s="1281"/>
      <c r="R28" s="1282"/>
      <c r="S28" s="7"/>
    </row>
    <row r="29" spans="3:19" ht="35.450000000000003" customHeight="1" x14ac:dyDescent="0.25">
      <c r="C29" s="20"/>
      <c r="D29" s="19" t="s">
        <v>9</v>
      </c>
      <c r="E29" s="19" t="s">
        <v>10</v>
      </c>
      <c r="F29" s="2" t="s">
        <v>39</v>
      </c>
      <c r="G29" s="9" t="s">
        <v>12</v>
      </c>
      <c r="H29" s="9" t="s">
        <v>40</v>
      </c>
      <c r="I29" s="9" t="s">
        <v>41</v>
      </c>
      <c r="J29" s="2" t="s">
        <v>42</v>
      </c>
      <c r="K29" s="9" t="s">
        <v>43</v>
      </c>
      <c r="L29" s="18" t="s">
        <v>14</v>
      </c>
      <c r="M29" s="9" t="s">
        <v>44</v>
      </c>
      <c r="N29" s="30" t="s">
        <v>45</v>
      </c>
      <c r="O29" s="9" t="s">
        <v>46</v>
      </c>
      <c r="P29" s="9" t="s">
        <v>47</v>
      </c>
      <c r="Q29" s="9" t="s">
        <v>21</v>
      </c>
      <c r="R29" s="47"/>
      <c r="S29" s="7"/>
    </row>
    <row r="30" spans="3:19" ht="105" x14ac:dyDescent="0.25">
      <c r="C30" s="20"/>
      <c r="D30" s="50">
        <v>1</v>
      </c>
      <c r="E30" s="43"/>
      <c r="F30" s="23"/>
      <c r="G30" s="43" t="s">
        <v>48</v>
      </c>
      <c r="H30" s="23" t="s">
        <v>49</v>
      </c>
      <c r="I30" s="43" t="s">
        <v>50</v>
      </c>
      <c r="J30" s="44" t="s">
        <v>51</v>
      </c>
      <c r="K30" s="43" t="s">
        <v>52</v>
      </c>
      <c r="L30" s="23" t="s">
        <v>53</v>
      </c>
      <c r="M30" s="43" t="s">
        <v>54</v>
      </c>
      <c r="N30" s="23" t="s">
        <v>55</v>
      </c>
      <c r="O30" s="43">
        <v>1.18</v>
      </c>
      <c r="P30" s="23"/>
      <c r="Q30" s="45" t="s">
        <v>56</v>
      </c>
      <c r="R30" s="7"/>
      <c r="S30" s="7"/>
    </row>
    <row r="31" spans="3:19" ht="30" x14ac:dyDescent="0.25">
      <c r="C31" s="20"/>
      <c r="D31" s="50">
        <v>2</v>
      </c>
      <c r="E31" s="43" t="s">
        <v>519</v>
      </c>
      <c r="F31" s="23"/>
      <c r="G31" s="43" t="s">
        <v>48</v>
      </c>
      <c r="H31" s="23" t="s">
        <v>520</v>
      </c>
      <c r="I31" s="43" t="s">
        <v>50</v>
      </c>
      <c r="J31" s="44" t="s">
        <v>51</v>
      </c>
      <c r="K31" s="43" t="s">
        <v>52</v>
      </c>
      <c r="L31" s="23" t="s">
        <v>53</v>
      </c>
      <c r="M31" s="44" t="s">
        <v>521</v>
      </c>
      <c r="N31" s="23" t="s">
        <v>522</v>
      </c>
      <c r="O31" s="43" t="s">
        <v>523</v>
      </c>
      <c r="P31" s="23" t="s">
        <v>524</v>
      </c>
      <c r="Q31" s="45" t="s">
        <v>300</v>
      </c>
      <c r="R31" s="7"/>
      <c r="S31" s="7"/>
    </row>
    <row r="32" spans="3:19" ht="30" x14ac:dyDescent="0.25">
      <c r="C32" s="20"/>
      <c r="D32" s="50">
        <v>3</v>
      </c>
      <c r="E32" s="43" t="s">
        <v>519</v>
      </c>
      <c r="F32" s="23"/>
      <c r="G32" s="43" t="s">
        <v>48</v>
      </c>
      <c r="H32" s="23" t="s">
        <v>520</v>
      </c>
      <c r="I32" s="43" t="s">
        <v>50</v>
      </c>
      <c r="J32" s="44" t="s">
        <v>615</v>
      </c>
      <c r="K32" s="43" t="s">
        <v>52</v>
      </c>
      <c r="L32" s="23" t="s">
        <v>53</v>
      </c>
      <c r="M32" s="44" t="s">
        <v>616</v>
      </c>
      <c r="N32" s="23" t="s">
        <v>396</v>
      </c>
      <c r="O32" s="43" t="s">
        <v>617</v>
      </c>
      <c r="P32" s="23" t="s">
        <v>618</v>
      </c>
      <c r="Q32" s="45" t="s">
        <v>300</v>
      </c>
      <c r="R32" s="7"/>
      <c r="S32" s="7"/>
    </row>
    <row r="33" spans="3:19" x14ac:dyDescent="0.25">
      <c r="C33" s="20"/>
      <c r="D33" s="49">
        <v>4</v>
      </c>
      <c r="E33" s="43" t="s">
        <v>519</v>
      </c>
      <c r="F33" s="23" t="s">
        <v>525</v>
      </c>
      <c r="G33" s="43" t="s">
        <v>526</v>
      </c>
      <c r="H33" s="23" t="s">
        <v>527</v>
      </c>
      <c r="I33" s="43" t="s">
        <v>528</v>
      </c>
      <c r="J33" s="23">
        <v>143</v>
      </c>
      <c r="K33" s="43" t="s">
        <v>529</v>
      </c>
      <c r="L33" s="23" t="s">
        <v>530</v>
      </c>
      <c r="M33" s="43" t="s">
        <v>531</v>
      </c>
      <c r="N33" s="23" t="s">
        <v>532</v>
      </c>
      <c r="O33" s="43" t="s">
        <v>533</v>
      </c>
      <c r="P33" s="23" t="s">
        <v>534</v>
      </c>
      <c r="Q33" s="45" t="s">
        <v>535</v>
      </c>
      <c r="R33" s="7"/>
      <c r="S33" s="7"/>
    </row>
    <row r="34" spans="3:19" ht="27.75" customHeight="1" x14ac:dyDescent="0.25">
      <c r="C34" s="20"/>
      <c r="D34" s="49">
        <v>5</v>
      </c>
      <c r="E34" s="43" t="s">
        <v>519</v>
      </c>
      <c r="F34" s="23"/>
      <c r="G34" s="43" t="s">
        <v>526</v>
      </c>
      <c r="H34" s="68" t="s">
        <v>619</v>
      </c>
      <c r="I34" s="43" t="s">
        <v>528</v>
      </c>
      <c r="J34" s="23">
        <v>143</v>
      </c>
      <c r="K34" s="43" t="s">
        <v>529</v>
      </c>
      <c r="L34" s="23" t="s">
        <v>530</v>
      </c>
      <c r="M34" s="44" t="s">
        <v>536</v>
      </c>
      <c r="N34" s="23" t="s">
        <v>532</v>
      </c>
      <c r="O34" s="43" t="s">
        <v>537</v>
      </c>
      <c r="P34" s="23" t="s">
        <v>538</v>
      </c>
      <c r="Q34" s="45" t="s">
        <v>535</v>
      </c>
      <c r="R34" s="7"/>
      <c r="S34" s="7"/>
    </row>
    <row r="35" spans="3:19" x14ac:dyDescent="0.25">
      <c r="C35" s="20"/>
      <c r="D35" s="49"/>
      <c r="E35" s="43"/>
      <c r="F35" s="23"/>
      <c r="G35" s="43"/>
      <c r="H35" s="68"/>
      <c r="I35" s="43"/>
      <c r="J35" s="23"/>
      <c r="K35" s="43"/>
      <c r="L35" s="23"/>
      <c r="M35" s="44"/>
      <c r="N35" s="23"/>
      <c r="O35" s="43"/>
      <c r="P35" s="23"/>
      <c r="Q35" s="45"/>
      <c r="R35" s="7"/>
      <c r="S35" s="7"/>
    </row>
    <row r="36" spans="3:19" ht="15.75" thickBot="1" x14ac:dyDescent="0.3">
      <c r="C36" s="20"/>
      <c r="F36" s="10"/>
      <c r="H36" s="10"/>
      <c r="J36" s="10"/>
      <c r="K36" s="10"/>
      <c r="L36" s="10"/>
      <c r="M36" s="10"/>
      <c r="N36" s="10"/>
      <c r="O36" s="10"/>
      <c r="P36" s="10"/>
      <c r="Q36" s="10"/>
      <c r="R36" s="7"/>
      <c r="S36" s="7"/>
    </row>
    <row r="37" spans="3:19" ht="16.5" thickBot="1" x14ac:dyDescent="0.3">
      <c r="C37" s="20"/>
      <c r="D37" s="1252" t="s">
        <v>57</v>
      </c>
      <c r="E37" s="1253"/>
      <c r="F37" s="1253"/>
      <c r="G37" s="1253"/>
      <c r="H37" s="1253"/>
      <c r="I37" s="1253"/>
      <c r="J37" s="1253"/>
      <c r="K37" s="1253"/>
      <c r="L37" s="1253"/>
      <c r="M37" s="1253"/>
      <c r="N37" s="1253"/>
      <c r="O37" s="1253"/>
      <c r="P37" s="1253"/>
      <c r="Q37" s="1253"/>
      <c r="R37" s="1254"/>
      <c r="S37" s="7"/>
    </row>
    <row r="38" spans="3:19" ht="15.75" x14ac:dyDescent="0.25">
      <c r="C38" s="20"/>
      <c r="D38" s="1280" t="s">
        <v>58</v>
      </c>
      <c r="E38" s="1281"/>
      <c r="F38" s="1281"/>
      <c r="G38" s="1281"/>
      <c r="H38" s="1281"/>
      <c r="I38" s="1281"/>
      <c r="J38" s="1281"/>
      <c r="K38" s="1281"/>
      <c r="L38" s="1281"/>
      <c r="M38" s="1281"/>
      <c r="N38" s="1281"/>
      <c r="O38" s="1281"/>
      <c r="P38" s="1281"/>
      <c r="Q38" s="46"/>
      <c r="R38" s="26"/>
      <c r="S38" s="7"/>
    </row>
    <row r="39" spans="3:19" x14ac:dyDescent="0.25">
      <c r="C39" s="20"/>
      <c r="D39" s="19" t="s">
        <v>9</v>
      </c>
      <c r="E39" s="19" t="s">
        <v>59</v>
      </c>
      <c r="F39" s="19" t="s">
        <v>12</v>
      </c>
      <c r="G39" s="2" t="s">
        <v>60</v>
      </c>
      <c r="H39" s="9" t="s">
        <v>61</v>
      </c>
      <c r="I39" s="9" t="s">
        <v>62</v>
      </c>
      <c r="J39" s="9" t="s">
        <v>63</v>
      </c>
      <c r="K39" s="9" t="s">
        <v>43</v>
      </c>
      <c r="L39" s="9" t="s">
        <v>14</v>
      </c>
      <c r="M39" s="9" t="s">
        <v>64</v>
      </c>
      <c r="N39" s="9" t="s">
        <v>65</v>
      </c>
      <c r="O39" s="9" t="s">
        <v>66</v>
      </c>
      <c r="P39" s="9" t="s">
        <v>67</v>
      </c>
      <c r="Q39" s="9" t="s">
        <v>68</v>
      </c>
      <c r="R39" s="9" t="s">
        <v>21</v>
      </c>
      <c r="S39" s="7"/>
    </row>
    <row r="40" spans="3:19" x14ac:dyDescent="0.25">
      <c r="C40" s="20"/>
      <c r="D40" s="50"/>
      <c r="E40" s="43"/>
      <c r="F40" s="23"/>
      <c r="G40" s="43"/>
      <c r="H40" s="23"/>
      <c r="I40" s="43"/>
      <c r="J40" s="23"/>
      <c r="K40" s="43"/>
      <c r="L40" s="23"/>
      <c r="M40" s="44"/>
      <c r="N40" s="44"/>
      <c r="O40" s="23"/>
      <c r="P40" s="43"/>
      <c r="Q40" s="23"/>
      <c r="R40" s="61"/>
      <c r="S40" s="7"/>
    </row>
    <row r="41" spans="3:19" x14ac:dyDescent="0.25">
      <c r="C41" s="20"/>
      <c r="D41" s="19"/>
      <c r="E41" s="43"/>
      <c r="F41" s="23"/>
      <c r="G41" s="43"/>
      <c r="H41" s="23"/>
      <c r="I41" s="43"/>
      <c r="J41" s="23"/>
      <c r="K41" s="43"/>
      <c r="L41" s="23"/>
      <c r="M41" s="44"/>
      <c r="N41" s="44"/>
      <c r="O41" s="23"/>
      <c r="P41" s="43"/>
      <c r="Q41" s="23"/>
      <c r="R41" s="61"/>
      <c r="S41" s="7"/>
    </row>
    <row r="42" spans="3:19" x14ac:dyDescent="0.25">
      <c r="C42" s="20"/>
      <c r="D42" s="1"/>
      <c r="E42" s="11"/>
      <c r="F42" s="11"/>
      <c r="G42" s="11"/>
      <c r="H42" s="1"/>
      <c r="I42" s="11"/>
      <c r="J42" s="11"/>
      <c r="K42" s="11"/>
      <c r="L42" s="11"/>
      <c r="M42" s="11"/>
      <c r="N42" s="11"/>
      <c r="O42" s="11"/>
      <c r="P42" s="11"/>
      <c r="Q42" s="11"/>
      <c r="R42" s="7"/>
      <c r="S42" s="7"/>
    </row>
    <row r="43" spans="3:19" x14ac:dyDescent="0.25">
      <c r="C43" s="20"/>
      <c r="D43" s="1"/>
      <c r="E43" s="11"/>
      <c r="F43" s="11"/>
      <c r="G43" s="11"/>
      <c r="H43" s="1"/>
      <c r="I43" s="11"/>
      <c r="J43" s="11"/>
      <c r="K43" s="11"/>
      <c r="L43" s="11"/>
      <c r="M43" s="11"/>
      <c r="N43" s="11"/>
      <c r="O43" s="11"/>
      <c r="P43" s="11"/>
      <c r="Q43" s="11"/>
      <c r="R43" s="7"/>
      <c r="S43" s="7"/>
    </row>
    <row r="44" spans="3:19" ht="15.75" thickBot="1" x14ac:dyDescent="0.3">
      <c r="C44" s="20"/>
      <c r="D44" s="1"/>
      <c r="E44" s="11"/>
      <c r="F44" s="11"/>
      <c r="G44" s="11"/>
      <c r="H44" s="1"/>
      <c r="I44" s="11"/>
      <c r="J44" s="11"/>
      <c r="K44" s="11"/>
      <c r="L44" s="11"/>
      <c r="M44" s="11"/>
      <c r="N44" s="11"/>
      <c r="O44" s="11"/>
      <c r="P44" s="11"/>
      <c r="Q44" s="11"/>
      <c r="R44" s="7"/>
      <c r="S44" s="7"/>
    </row>
    <row r="45" spans="3:19" ht="16.5" thickBot="1" x14ac:dyDescent="0.3">
      <c r="C45" s="20"/>
      <c r="D45" s="1252" t="s">
        <v>69</v>
      </c>
      <c r="E45" s="1253"/>
      <c r="F45" s="1253"/>
      <c r="G45" s="1253"/>
      <c r="H45" s="1253"/>
      <c r="I45" s="1253"/>
      <c r="J45" s="1253"/>
      <c r="K45" s="1253"/>
      <c r="L45" s="1253"/>
      <c r="M45" s="1253"/>
      <c r="N45" s="1279"/>
      <c r="O45" s="1279"/>
      <c r="P45" s="1279"/>
      <c r="Q45" s="1279"/>
      <c r="R45" s="1279"/>
      <c r="S45" s="7"/>
    </row>
    <row r="46" spans="3:19" ht="15.75" x14ac:dyDescent="0.25">
      <c r="C46" s="20"/>
      <c r="D46" s="34"/>
      <c r="E46" s="35"/>
      <c r="F46" s="35"/>
      <c r="G46" s="35"/>
      <c r="H46" s="35"/>
      <c r="I46" s="35"/>
      <c r="J46" s="35"/>
      <c r="K46" s="35"/>
      <c r="L46" s="35"/>
      <c r="M46" s="35"/>
      <c r="N46" s="24"/>
      <c r="O46" s="24"/>
      <c r="P46" s="24"/>
      <c r="Q46" s="24"/>
      <c r="R46" s="25"/>
      <c r="S46" s="7"/>
    </row>
    <row r="47" spans="3:19" x14ac:dyDescent="0.25">
      <c r="C47" s="20"/>
      <c r="D47" s="1279" t="s">
        <v>713</v>
      </c>
      <c r="E47" s="1279"/>
      <c r="F47" s="1279"/>
      <c r="G47" s="1279"/>
      <c r="H47" s="1279"/>
      <c r="I47" s="1279"/>
      <c r="J47" s="1279"/>
      <c r="K47" s="1279"/>
      <c r="L47" s="1279"/>
      <c r="M47" s="1279"/>
      <c r="N47" s="11"/>
      <c r="O47" s="11"/>
      <c r="P47" s="11"/>
      <c r="Q47" s="11"/>
      <c r="R47" s="7"/>
      <c r="S47" s="7"/>
    </row>
    <row r="48" spans="3:19" ht="30" x14ac:dyDescent="0.25">
      <c r="C48" s="20"/>
      <c r="D48" s="19" t="s">
        <v>9</v>
      </c>
      <c r="E48" s="19" t="s">
        <v>10</v>
      </c>
      <c r="F48" s="9" t="s">
        <v>11</v>
      </c>
      <c r="G48" s="9" t="s">
        <v>12</v>
      </c>
      <c r="H48" s="9" t="s">
        <v>71</v>
      </c>
      <c r="I48" s="19" t="s">
        <v>72</v>
      </c>
      <c r="J48" s="19" t="s">
        <v>73</v>
      </c>
      <c r="K48" s="9" t="s">
        <v>74</v>
      </c>
      <c r="L48" s="9" t="s">
        <v>75</v>
      </c>
      <c r="M48" s="9" t="s">
        <v>21</v>
      </c>
      <c r="O48" s="11"/>
      <c r="P48" s="11"/>
      <c r="Q48" s="11"/>
      <c r="R48" s="7"/>
      <c r="S48" s="7"/>
    </row>
    <row r="49" spans="3:19" ht="32.25" customHeight="1" x14ac:dyDescent="0.25">
      <c r="C49" s="20"/>
      <c r="D49" s="49">
        <v>1</v>
      </c>
      <c r="E49" s="93" t="s">
        <v>659</v>
      </c>
      <c r="F49" s="68" t="s">
        <v>660</v>
      </c>
      <c r="G49" s="68" t="s">
        <v>28</v>
      </c>
      <c r="H49" s="68" t="s">
        <v>661</v>
      </c>
      <c r="I49" s="67" t="s">
        <v>662</v>
      </c>
      <c r="J49" s="67" t="s">
        <v>663</v>
      </c>
      <c r="K49" s="68" t="s">
        <v>664</v>
      </c>
      <c r="L49" s="68" t="s">
        <v>124</v>
      </c>
      <c r="M49" s="68" t="s">
        <v>714</v>
      </c>
      <c r="O49" s="11"/>
      <c r="P49" s="11"/>
      <c r="Q49" s="11"/>
      <c r="R49" s="7"/>
      <c r="S49" s="7"/>
    </row>
    <row r="50" spans="3:19" ht="27.75" customHeight="1" x14ac:dyDescent="0.25">
      <c r="C50" s="20"/>
      <c r="D50" s="49">
        <v>2</v>
      </c>
      <c r="E50" s="93" t="s">
        <v>659</v>
      </c>
      <c r="F50" s="68" t="s">
        <v>665</v>
      </c>
      <c r="G50" s="68" t="s">
        <v>28</v>
      </c>
      <c r="H50" s="68" t="s">
        <v>666</v>
      </c>
      <c r="I50" s="67" t="s">
        <v>662</v>
      </c>
      <c r="J50" s="67" t="s">
        <v>663</v>
      </c>
      <c r="K50" s="68" t="s">
        <v>667</v>
      </c>
      <c r="L50" s="68" t="s">
        <v>124</v>
      </c>
      <c r="M50" s="68" t="s">
        <v>715</v>
      </c>
      <c r="O50" s="11"/>
      <c r="P50" s="11"/>
      <c r="Q50" s="11"/>
      <c r="R50" s="7"/>
      <c r="S50" s="7"/>
    </row>
    <row r="51" spans="3:19" ht="29.25" customHeight="1" x14ac:dyDescent="0.25">
      <c r="C51" s="20"/>
      <c r="D51" s="49">
        <v>3</v>
      </c>
      <c r="E51" s="93" t="s">
        <v>659</v>
      </c>
      <c r="F51" s="68" t="s">
        <v>668</v>
      </c>
      <c r="G51" s="68" t="s">
        <v>28</v>
      </c>
      <c r="H51" s="68" t="s">
        <v>669</v>
      </c>
      <c r="I51" s="67" t="s">
        <v>662</v>
      </c>
      <c r="J51" s="67" t="s">
        <v>663</v>
      </c>
      <c r="K51" s="68" t="s">
        <v>670</v>
      </c>
      <c r="L51" s="68" t="s">
        <v>124</v>
      </c>
      <c r="M51" s="68" t="s">
        <v>716</v>
      </c>
      <c r="O51" s="11"/>
      <c r="P51" s="11"/>
      <c r="Q51" s="11"/>
      <c r="R51" s="7"/>
      <c r="S51" s="7"/>
    </row>
    <row r="52" spans="3:19" ht="30.75" customHeight="1" x14ac:dyDescent="0.25">
      <c r="C52" s="20"/>
      <c r="D52" s="49">
        <v>4</v>
      </c>
      <c r="E52" s="93" t="s">
        <v>659</v>
      </c>
      <c r="F52" s="68" t="s">
        <v>671</v>
      </c>
      <c r="G52" s="68" t="s">
        <v>28</v>
      </c>
      <c r="H52" s="68" t="s">
        <v>672</v>
      </c>
      <c r="I52" s="67" t="s">
        <v>662</v>
      </c>
      <c r="J52" s="67" t="s">
        <v>663</v>
      </c>
      <c r="K52" s="68" t="s">
        <v>673</v>
      </c>
      <c r="L52" s="68" t="s">
        <v>124</v>
      </c>
      <c r="M52" s="68" t="s">
        <v>717</v>
      </c>
      <c r="O52" s="11"/>
      <c r="P52" s="11"/>
      <c r="Q52" s="11"/>
      <c r="R52" s="7"/>
      <c r="S52" s="7"/>
    </row>
    <row r="53" spans="3:19" x14ac:dyDescent="0.25">
      <c r="C53" s="20"/>
      <c r="D53" s="49">
        <v>5</v>
      </c>
      <c r="E53" s="93" t="s">
        <v>659</v>
      </c>
      <c r="F53" s="68" t="s">
        <v>674</v>
      </c>
      <c r="G53" s="68" t="s">
        <v>28</v>
      </c>
      <c r="H53" s="68" t="s">
        <v>675</v>
      </c>
      <c r="I53" s="67" t="s">
        <v>662</v>
      </c>
      <c r="J53" s="67" t="s">
        <v>663</v>
      </c>
      <c r="K53" s="68" t="s">
        <v>670</v>
      </c>
      <c r="L53" s="68" t="s">
        <v>124</v>
      </c>
      <c r="M53" s="68" t="s">
        <v>718</v>
      </c>
      <c r="O53" s="11"/>
      <c r="P53" s="11"/>
      <c r="Q53" s="11"/>
      <c r="R53" s="7"/>
      <c r="S53" s="7"/>
    </row>
    <row r="54" spans="3:19" ht="108" customHeight="1" x14ac:dyDescent="0.25">
      <c r="C54" s="20"/>
      <c r="D54" s="50">
        <v>6</v>
      </c>
      <c r="E54" s="48" t="s">
        <v>76</v>
      </c>
      <c r="F54" s="45" t="s">
        <v>77</v>
      </c>
      <c r="G54" s="48" t="s">
        <v>28</v>
      </c>
      <c r="H54" s="45" t="s">
        <v>78</v>
      </c>
      <c r="I54" s="48" t="s">
        <v>79</v>
      </c>
      <c r="J54" s="45" t="s">
        <v>80</v>
      </c>
      <c r="K54" s="48" t="s">
        <v>81</v>
      </c>
      <c r="L54" s="69">
        <v>43922</v>
      </c>
      <c r="M54" s="69" t="s">
        <v>719</v>
      </c>
      <c r="O54" s="11"/>
      <c r="P54" s="11"/>
      <c r="Q54" s="11"/>
      <c r="R54" s="7"/>
      <c r="S54" s="7"/>
    </row>
    <row r="55" spans="3:19" ht="60" x14ac:dyDescent="0.25">
      <c r="C55" s="20"/>
      <c r="D55" s="50">
        <v>7</v>
      </c>
      <c r="E55" s="60">
        <v>43990</v>
      </c>
      <c r="F55" s="45" t="s">
        <v>83</v>
      </c>
      <c r="G55" s="48" t="s">
        <v>48</v>
      </c>
      <c r="H55" s="45" t="s">
        <v>84</v>
      </c>
      <c r="I55" s="48" t="s">
        <v>79</v>
      </c>
      <c r="J55" s="45" t="s">
        <v>85</v>
      </c>
      <c r="K55" s="48"/>
      <c r="L55" s="69">
        <v>44044</v>
      </c>
      <c r="M55" s="84" t="s">
        <v>720</v>
      </c>
      <c r="O55" s="11"/>
      <c r="P55" s="11"/>
      <c r="Q55" s="11"/>
      <c r="R55" s="7"/>
      <c r="S55" s="7"/>
    </row>
    <row r="56" spans="3:19" ht="42.75" customHeight="1" x14ac:dyDescent="0.25">
      <c r="C56" s="20"/>
      <c r="D56" s="50">
        <v>8</v>
      </c>
      <c r="E56" s="93">
        <v>44351</v>
      </c>
      <c r="F56" s="68" t="s">
        <v>721</v>
      </c>
      <c r="G56" s="68" t="s">
        <v>23</v>
      </c>
      <c r="H56" s="67" t="s">
        <v>722</v>
      </c>
      <c r="I56" s="68" t="s">
        <v>542</v>
      </c>
      <c r="J56" s="68"/>
      <c r="K56" s="67"/>
      <c r="L56" s="68"/>
      <c r="M56" s="68" t="s">
        <v>300</v>
      </c>
      <c r="O56" s="11"/>
      <c r="P56" s="11"/>
      <c r="Q56" s="11"/>
      <c r="R56" s="7"/>
      <c r="S56" s="7"/>
    </row>
    <row r="57" spans="3:19" x14ac:dyDescent="0.25">
      <c r="C57" s="20"/>
      <c r="D57" s="1"/>
      <c r="E57" s="11"/>
      <c r="F57" s="11"/>
      <c r="G57" s="11"/>
      <c r="H57" s="1"/>
      <c r="I57" s="11"/>
      <c r="J57" s="11"/>
      <c r="K57" s="11"/>
      <c r="L57" s="11"/>
      <c r="M57" s="11"/>
      <c r="N57" s="11"/>
      <c r="O57" s="11"/>
      <c r="P57" s="11"/>
      <c r="Q57" s="11"/>
      <c r="R57" s="7"/>
      <c r="S57" s="7"/>
    </row>
    <row r="58" spans="3:19" x14ac:dyDescent="0.25">
      <c r="C58" s="20"/>
      <c r="D58" s="1"/>
      <c r="E58" s="11"/>
      <c r="F58" s="11"/>
      <c r="G58" s="11"/>
      <c r="H58" s="1"/>
      <c r="I58" s="11"/>
      <c r="J58" s="11"/>
      <c r="K58" s="11"/>
      <c r="L58" s="11"/>
      <c r="M58" s="11"/>
      <c r="N58" s="11"/>
      <c r="O58" s="11"/>
      <c r="P58" s="11"/>
      <c r="Q58" s="11"/>
      <c r="R58" s="7"/>
      <c r="S58" s="7"/>
    </row>
    <row r="59" spans="3:19" ht="15.75" thickBot="1" x14ac:dyDescent="0.3">
      <c r="C59" s="20"/>
      <c r="D59" s="11"/>
      <c r="E59" s="11"/>
      <c r="F59" s="11"/>
      <c r="G59" s="1"/>
      <c r="H59" s="11"/>
      <c r="I59" s="11"/>
      <c r="J59" s="11"/>
      <c r="K59" s="11"/>
      <c r="L59" s="11"/>
      <c r="M59" s="11"/>
      <c r="N59" s="11"/>
      <c r="O59" s="11"/>
      <c r="P59" s="11"/>
      <c r="Q59" s="11"/>
      <c r="R59" s="7"/>
      <c r="S59" s="7"/>
    </row>
    <row r="60" spans="3:19" ht="16.5" thickBot="1" x14ac:dyDescent="0.3">
      <c r="C60" s="20"/>
      <c r="D60" s="1252" t="s">
        <v>104</v>
      </c>
      <c r="E60" s="1253"/>
      <c r="F60" s="1253"/>
      <c r="G60" s="1253"/>
      <c r="H60" s="1253"/>
      <c r="I60" s="1253"/>
      <c r="J60" s="1253"/>
      <c r="K60" s="1253"/>
      <c r="L60" s="1253"/>
      <c r="M60" s="1253"/>
      <c r="N60" s="1253"/>
      <c r="O60" s="1253"/>
      <c r="P60" s="1253"/>
      <c r="Q60" s="1253"/>
      <c r="R60" s="1254"/>
      <c r="S60" s="7"/>
    </row>
    <row r="61" spans="3:19" ht="15.75" x14ac:dyDescent="0.25">
      <c r="C61" s="20"/>
      <c r="D61" s="24"/>
      <c r="E61" s="24"/>
      <c r="F61" s="24"/>
      <c r="G61" s="24"/>
      <c r="H61" s="24"/>
      <c r="I61" s="24"/>
      <c r="J61" s="24"/>
      <c r="K61" s="24"/>
      <c r="L61" s="24"/>
      <c r="M61" s="24"/>
      <c r="N61" s="24"/>
      <c r="O61" s="24"/>
      <c r="P61" s="24"/>
      <c r="Q61" s="24"/>
      <c r="R61" s="25"/>
      <c r="S61" s="7"/>
    </row>
    <row r="62" spans="3:19" ht="15" customHeight="1" x14ac:dyDescent="0.25">
      <c r="C62" s="20"/>
      <c r="D62" s="1283" t="s">
        <v>723</v>
      </c>
      <c r="E62" s="1284"/>
      <c r="F62" s="1284"/>
      <c r="G62" s="1284"/>
      <c r="H62" s="1284"/>
      <c r="I62" s="1284"/>
      <c r="J62" s="1284"/>
      <c r="K62" s="1284"/>
      <c r="L62" s="11"/>
      <c r="M62" s="11"/>
      <c r="N62" s="11"/>
      <c r="O62" s="11"/>
      <c r="P62" s="11"/>
      <c r="Q62" s="11"/>
      <c r="R62" s="7"/>
      <c r="S62" s="7"/>
    </row>
    <row r="63" spans="3:19" x14ac:dyDescent="0.25">
      <c r="C63" s="20"/>
      <c r="D63" s="9" t="s">
        <v>9</v>
      </c>
      <c r="E63" s="9" t="s">
        <v>59</v>
      </c>
      <c r="F63" s="9" t="s">
        <v>12</v>
      </c>
      <c r="G63" s="2" t="s">
        <v>71</v>
      </c>
      <c r="H63" s="9" t="s">
        <v>106</v>
      </c>
      <c r="I63" s="9" t="s">
        <v>73</v>
      </c>
      <c r="J63" s="9" t="s">
        <v>107</v>
      </c>
      <c r="K63" s="30" t="s">
        <v>21</v>
      </c>
      <c r="L63" s="11"/>
      <c r="M63" s="11"/>
      <c r="N63" s="11"/>
      <c r="O63" s="11"/>
      <c r="P63" s="11"/>
      <c r="Q63" s="11"/>
      <c r="R63" s="7"/>
      <c r="S63" s="7"/>
    </row>
    <row r="64" spans="3:19" x14ac:dyDescent="0.25">
      <c r="C64" s="20"/>
      <c r="D64" s="21"/>
      <c r="E64" s="23"/>
      <c r="F64" s="23"/>
      <c r="G64" s="21"/>
      <c r="H64" s="23"/>
      <c r="I64" s="23"/>
      <c r="J64" s="21"/>
      <c r="K64" s="58"/>
      <c r="L64" s="11"/>
      <c r="M64" s="11"/>
      <c r="N64" s="11"/>
      <c r="O64" s="11"/>
      <c r="P64" s="11"/>
      <c r="Q64" s="11"/>
      <c r="R64" s="7"/>
      <c r="S64" s="7"/>
    </row>
    <row r="65" spans="3:19" ht="34.5" customHeight="1" x14ac:dyDescent="0.25">
      <c r="C65" s="20"/>
      <c r="D65" s="19">
        <v>1</v>
      </c>
      <c r="E65" s="23"/>
      <c r="F65" s="23" t="s">
        <v>109</v>
      </c>
      <c r="G65" s="21" t="s">
        <v>548</v>
      </c>
      <c r="H65" s="23" t="s">
        <v>111</v>
      </c>
      <c r="I65" s="23" t="s">
        <v>101</v>
      </c>
      <c r="J65" s="67">
        <v>25.5</v>
      </c>
      <c r="K65" s="23" t="s">
        <v>112</v>
      </c>
      <c r="L65" s="11"/>
      <c r="M65" s="11"/>
      <c r="N65" s="11"/>
      <c r="O65" s="11"/>
      <c r="P65" s="11"/>
      <c r="Q65" s="11"/>
      <c r="R65" s="7"/>
      <c r="S65" s="7"/>
    </row>
    <row r="66" spans="3:19" x14ac:dyDescent="0.25">
      <c r="C66" s="20"/>
      <c r="D66" s="11"/>
      <c r="E66" s="11"/>
      <c r="F66" s="11"/>
      <c r="G66" s="1"/>
      <c r="H66" s="11"/>
      <c r="I66" s="11"/>
      <c r="J66" s="11"/>
      <c r="K66" s="11"/>
      <c r="L66" s="11"/>
      <c r="M66" s="11"/>
      <c r="N66" s="11"/>
      <c r="O66" s="11"/>
      <c r="P66" s="11"/>
      <c r="Q66" s="11"/>
      <c r="R66" s="7"/>
      <c r="S66" s="7"/>
    </row>
    <row r="67" spans="3:19" ht="15.75" thickBot="1" x14ac:dyDescent="0.3">
      <c r="C67" s="20"/>
      <c r="D67" s="11"/>
      <c r="E67" s="11"/>
      <c r="F67" s="11"/>
      <c r="G67" s="1"/>
      <c r="H67" s="11"/>
      <c r="I67" s="11"/>
      <c r="J67" s="11"/>
      <c r="K67" s="11"/>
      <c r="L67" s="11"/>
      <c r="M67" s="11"/>
      <c r="N67" s="11"/>
      <c r="O67" s="11"/>
      <c r="P67" s="11"/>
      <c r="Q67" s="11"/>
      <c r="R67" s="7"/>
      <c r="S67" s="7"/>
    </row>
    <row r="68" spans="3:19" ht="16.5" thickBot="1" x14ac:dyDescent="0.3">
      <c r="C68" s="20"/>
      <c r="D68" s="1252" t="s">
        <v>113</v>
      </c>
      <c r="E68" s="1253"/>
      <c r="F68" s="1253"/>
      <c r="G68" s="1253"/>
      <c r="H68" s="1253"/>
      <c r="I68" s="1253"/>
      <c r="J68" s="1253"/>
      <c r="K68" s="1253"/>
      <c r="L68" s="1253"/>
      <c r="M68" s="1253"/>
      <c r="N68" s="1253"/>
      <c r="O68" s="1253"/>
      <c r="P68" s="1253"/>
      <c r="Q68" s="1253"/>
      <c r="R68" s="1254"/>
      <c r="S68" s="7"/>
    </row>
    <row r="69" spans="3:19" ht="15.75" x14ac:dyDescent="0.25">
      <c r="C69" s="20"/>
      <c r="D69" s="24"/>
      <c r="E69" s="24"/>
      <c r="F69" s="24"/>
      <c r="G69" s="24"/>
      <c r="H69" s="24"/>
      <c r="I69" s="24"/>
      <c r="J69" s="24"/>
      <c r="K69" s="24"/>
      <c r="L69" s="24"/>
      <c r="M69" s="24"/>
      <c r="N69" s="24"/>
      <c r="O69" s="24"/>
      <c r="P69" s="24"/>
      <c r="Q69" s="24"/>
      <c r="R69" s="25"/>
      <c r="S69" s="7"/>
    </row>
    <row r="70" spans="3:19" x14ac:dyDescent="0.25">
      <c r="C70" s="20"/>
      <c r="D70" s="1263" t="s">
        <v>724</v>
      </c>
      <c r="E70" s="1264"/>
      <c r="F70" s="1264"/>
      <c r="G70" s="1264"/>
      <c r="H70" s="1264"/>
      <c r="I70" s="1264"/>
      <c r="J70" s="1264"/>
      <c r="K70" s="1264"/>
      <c r="L70" s="1264"/>
      <c r="M70" s="1264"/>
      <c r="N70" s="1264"/>
      <c r="O70" s="1264"/>
      <c r="P70" s="1265"/>
      <c r="Q70" s="79"/>
      <c r="R70" s="7"/>
      <c r="S70" s="7"/>
    </row>
    <row r="71" spans="3:19" ht="45" x14ac:dyDescent="0.25">
      <c r="C71" s="20"/>
      <c r="D71" s="9" t="s">
        <v>9</v>
      </c>
      <c r="E71" s="9" t="s">
        <v>10</v>
      </c>
      <c r="F71" s="9" t="s">
        <v>115</v>
      </c>
      <c r="G71" s="2" t="s">
        <v>12</v>
      </c>
      <c r="H71" s="9" t="s">
        <v>71</v>
      </c>
      <c r="I71" s="9" t="s">
        <v>72</v>
      </c>
      <c r="J71" s="9" t="s">
        <v>116</v>
      </c>
      <c r="K71" s="30" t="s">
        <v>73</v>
      </c>
      <c r="L71" s="9" t="s">
        <v>117</v>
      </c>
      <c r="M71" s="9" t="s">
        <v>118</v>
      </c>
      <c r="N71" s="2" t="s">
        <v>47</v>
      </c>
      <c r="O71" s="9" t="s">
        <v>21</v>
      </c>
      <c r="Q71" s="11"/>
      <c r="R71" s="7"/>
      <c r="S71" s="7"/>
    </row>
    <row r="72" spans="3:19" ht="29.45" customHeight="1" x14ac:dyDescent="0.25">
      <c r="C72" s="20"/>
      <c r="D72" s="49">
        <v>1</v>
      </c>
      <c r="E72" s="86" t="s">
        <v>128</v>
      </c>
      <c r="F72" s="86" t="s">
        <v>197</v>
      </c>
      <c r="G72" s="87" t="s">
        <v>121</v>
      </c>
      <c r="H72" s="86" t="s">
        <v>198</v>
      </c>
      <c r="I72" s="86" t="s">
        <v>123</v>
      </c>
      <c r="J72" s="87" t="s">
        <v>124</v>
      </c>
      <c r="K72" s="86" t="s">
        <v>125</v>
      </c>
      <c r="L72" s="86" t="s">
        <v>199</v>
      </c>
      <c r="M72" s="86" t="s">
        <v>171</v>
      </c>
      <c r="N72" s="89" t="s">
        <v>200</v>
      </c>
      <c r="O72" s="68" t="s">
        <v>725</v>
      </c>
      <c r="Q72" s="76"/>
      <c r="R72" s="7"/>
      <c r="S72" s="7"/>
    </row>
    <row r="73" spans="3:19" ht="29.45" customHeight="1" x14ac:dyDescent="0.25">
      <c r="C73" s="20"/>
      <c r="D73" s="49">
        <v>2</v>
      </c>
      <c r="E73" s="23" t="s">
        <v>92</v>
      </c>
      <c r="F73" s="23" t="s">
        <v>551</v>
      </c>
      <c r="G73" s="21" t="s">
        <v>28</v>
      </c>
      <c r="H73" s="23" t="s">
        <v>552</v>
      </c>
      <c r="I73" s="23" t="s">
        <v>553</v>
      </c>
      <c r="J73" s="21" t="s">
        <v>124</v>
      </c>
      <c r="K73" s="23" t="s">
        <v>90</v>
      </c>
      <c r="L73" s="23" t="s">
        <v>554</v>
      </c>
      <c r="M73" s="23" t="s">
        <v>555</v>
      </c>
      <c r="N73" s="36" t="s">
        <v>556</v>
      </c>
      <c r="O73" s="23" t="s">
        <v>535</v>
      </c>
      <c r="Q73" s="76"/>
      <c r="R73" s="7"/>
      <c r="S73" s="7"/>
    </row>
    <row r="74" spans="3:19" ht="29.45" customHeight="1" x14ac:dyDescent="0.25">
      <c r="C74" s="20"/>
      <c r="D74" s="49">
        <v>3</v>
      </c>
      <c r="E74" s="23" t="s">
        <v>584</v>
      </c>
      <c r="F74" s="23"/>
      <c r="G74" s="21" t="s">
        <v>136</v>
      </c>
      <c r="H74" s="23" t="s">
        <v>585</v>
      </c>
      <c r="I74" s="23" t="s">
        <v>560</v>
      </c>
      <c r="J74" s="21" t="s">
        <v>159</v>
      </c>
      <c r="K74" s="23" t="s">
        <v>586</v>
      </c>
      <c r="L74" s="23" t="s">
        <v>587</v>
      </c>
      <c r="M74" s="23" t="s">
        <v>124</v>
      </c>
      <c r="N74" s="36" t="s">
        <v>588</v>
      </c>
      <c r="O74" s="68" t="s">
        <v>726</v>
      </c>
      <c r="Q74" s="76"/>
      <c r="R74" s="7"/>
      <c r="S74" s="7"/>
    </row>
    <row r="75" spans="3:19" ht="29.45" customHeight="1" x14ac:dyDescent="0.25">
      <c r="C75" s="20"/>
      <c r="D75" s="49">
        <v>4</v>
      </c>
      <c r="E75" s="23" t="s">
        <v>638</v>
      </c>
      <c r="F75" s="23" t="s">
        <v>639</v>
      </c>
      <c r="G75" s="21" t="s">
        <v>121</v>
      </c>
      <c r="H75" s="23" t="s">
        <v>640</v>
      </c>
      <c r="I75" s="23" t="s">
        <v>123</v>
      </c>
      <c r="J75" s="21" t="s">
        <v>124</v>
      </c>
      <c r="K75" s="23" t="s">
        <v>125</v>
      </c>
      <c r="L75" s="23" t="s">
        <v>160</v>
      </c>
      <c r="M75" s="23" t="s">
        <v>641</v>
      </c>
      <c r="N75" s="36" t="s">
        <v>642</v>
      </c>
      <c r="O75" s="23" t="s">
        <v>32</v>
      </c>
      <c r="Q75" s="76"/>
      <c r="R75" s="7"/>
      <c r="S75" s="7"/>
    </row>
    <row r="76" spans="3:19" ht="29.45" customHeight="1" x14ac:dyDescent="0.25">
      <c r="C76" s="20"/>
      <c r="D76" s="49">
        <v>5</v>
      </c>
      <c r="E76" s="23" t="s">
        <v>638</v>
      </c>
      <c r="F76" s="23" t="s">
        <v>643</v>
      </c>
      <c r="G76" s="21" t="s">
        <v>28</v>
      </c>
      <c r="H76" s="23" t="s">
        <v>644</v>
      </c>
      <c r="I76" s="23" t="s">
        <v>645</v>
      </c>
      <c r="J76" s="21" t="s">
        <v>124</v>
      </c>
      <c r="K76" s="23" t="s">
        <v>125</v>
      </c>
      <c r="L76" s="23" t="s">
        <v>646</v>
      </c>
      <c r="M76" s="23" t="s">
        <v>647</v>
      </c>
      <c r="N76" s="36" t="s">
        <v>648</v>
      </c>
      <c r="O76" s="23" t="s">
        <v>32</v>
      </c>
      <c r="Q76" s="76"/>
      <c r="R76" s="7"/>
      <c r="S76" s="7"/>
    </row>
    <row r="77" spans="3:19" ht="29.45" customHeight="1" x14ac:dyDescent="0.25">
      <c r="C77" s="20"/>
      <c r="D77" s="49">
        <v>6</v>
      </c>
      <c r="E77" s="23" t="s">
        <v>557</v>
      </c>
      <c r="F77" s="23" t="s">
        <v>655</v>
      </c>
      <c r="G77" s="21" t="s">
        <v>136</v>
      </c>
      <c r="H77" s="23" t="s">
        <v>656</v>
      </c>
      <c r="I77" s="23" t="s">
        <v>560</v>
      </c>
      <c r="J77" s="21" t="s">
        <v>159</v>
      </c>
      <c r="K77" s="23" t="s">
        <v>561</v>
      </c>
      <c r="L77" s="23" t="s">
        <v>562</v>
      </c>
      <c r="M77" s="23" t="s">
        <v>657</v>
      </c>
      <c r="N77" s="36" t="s">
        <v>658</v>
      </c>
      <c r="O77" s="68" t="s">
        <v>714</v>
      </c>
      <c r="Q77" s="76"/>
      <c r="R77" s="7"/>
      <c r="S77" s="7"/>
    </row>
    <row r="78" spans="3:19" ht="29.45" customHeight="1" x14ac:dyDescent="0.25">
      <c r="C78" s="20"/>
      <c r="D78" s="49">
        <v>7</v>
      </c>
      <c r="E78" s="68" t="s">
        <v>727</v>
      </c>
      <c r="F78" s="68" t="s">
        <v>728</v>
      </c>
      <c r="G78" s="67" t="s">
        <v>121</v>
      </c>
      <c r="H78" s="68" t="s">
        <v>729</v>
      </c>
      <c r="I78" s="68" t="s">
        <v>730</v>
      </c>
      <c r="J78" s="67" t="s">
        <v>171</v>
      </c>
      <c r="K78" s="68" t="s">
        <v>731</v>
      </c>
      <c r="L78" s="68" t="s">
        <v>732</v>
      </c>
      <c r="M78" s="68" t="s">
        <v>733</v>
      </c>
      <c r="N78" s="75" t="s">
        <v>734</v>
      </c>
      <c r="O78" s="68" t="s">
        <v>32</v>
      </c>
      <c r="Q78" s="76"/>
      <c r="R78" s="7"/>
      <c r="S78" s="7"/>
    </row>
    <row r="79" spans="3:19" ht="29.45" customHeight="1" x14ac:dyDescent="0.25">
      <c r="C79" s="20"/>
      <c r="D79" s="49">
        <v>8</v>
      </c>
      <c r="E79" s="68" t="s">
        <v>727</v>
      </c>
      <c r="F79" s="68" t="s">
        <v>735</v>
      </c>
      <c r="G79" s="67" t="s">
        <v>121</v>
      </c>
      <c r="H79" s="68" t="s">
        <v>736</v>
      </c>
      <c r="I79" s="68" t="s">
        <v>123</v>
      </c>
      <c r="J79" s="67" t="s">
        <v>171</v>
      </c>
      <c r="K79" s="68" t="s">
        <v>731</v>
      </c>
      <c r="L79" s="68" t="s">
        <v>160</v>
      </c>
      <c r="M79" s="68" t="s">
        <v>737</v>
      </c>
      <c r="N79" s="75" t="s">
        <v>738</v>
      </c>
      <c r="O79" s="68" t="s">
        <v>32</v>
      </c>
      <c r="Q79" s="76"/>
      <c r="R79" s="7"/>
      <c r="S79" s="7"/>
    </row>
    <row r="80" spans="3:19" ht="78.75" customHeight="1" x14ac:dyDescent="0.25">
      <c r="C80" s="20"/>
      <c r="D80" s="50">
        <v>9</v>
      </c>
      <c r="E80" s="45" t="s">
        <v>210</v>
      </c>
      <c r="F80" s="45" t="s">
        <v>211</v>
      </c>
      <c r="G80" s="62" t="s">
        <v>136</v>
      </c>
      <c r="H80" s="45" t="s">
        <v>212</v>
      </c>
      <c r="I80" s="45" t="s">
        <v>213</v>
      </c>
      <c r="J80" s="62" t="s">
        <v>214</v>
      </c>
      <c r="K80" s="45" t="s">
        <v>90</v>
      </c>
      <c r="L80" s="45" t="s">
        <v>215</v>
      </c>
      <c r="M80" s="45" t="s">
        <v>216</v>
      </c>
      <c r="N80" s="63">
        <v>320960</v>
      </c>
      <c r="O80" s="45" t="s">
        <v>676</v>
      </c>
      <c r="Q80" s="10"/>
      <c r="R80" s="7"/>
      <c r="S80" s="7"/>
    </row>
    <row r="81" spans="3:19" ht="60" customHeight="1" x14ac:dyDescent="0.25">
      <c r="C81" s="20"/>
      <c r="D81" s="50">
        <v>10</v>
      </c>
      <c r="E81" s="45" t="s">
        <v>210</v>
      </c>
      <c r="F81" s="45" t="s">
        <v>218</v>
      </c>
      <c r="G81" s="62" t="s">
        <v>136</v>
      </c>
      <c r="H81" s="45" t="s">
        <v>219</v>
      </c>
      <c r="I81" s="45" t="s">
        <v>220</v>
      </c>
      <c r="J81" s="62" t="s">
        <v>221</v>
      </c>
      <c r="K81" s="45" t="s">
        <v>90</v>
      </c>
      <c r="L81" s="45" t="s">
        <v>222</v>
      </c>
      <c r="M81" s="45" t="s">
        <v>223</v>
      </c>
      <c r="N81" s="63">
        <v>540000</v>
      </c>
      <c r="O81" s="45" t="s">
        <v>676</v>
      </c>
      <c r="Q81" s="10"/>
      <c r="R81" s="7"/>
      <c r="S81" s="7"/>
    </row>
    <row r="82" spans="3:19" ht="60" customHeight="1" x14ac:dyDescent="0.25">
      <c r="C82" s="20"/>
      <c r="D82" s="50">
        <v>11</v>
      </c>
      <c r="E82" s="45" t="s">
        <v>224</v>
      </c>
      <c r="F82" s="45" t="s">
        <v>225</v>
      </c>
      <c r="G82" s="62" t="s">
        <v>136</v>
      </c>
      <c r="H82" s="45" t="s">
        <v>226</v>
      </c>
      <c r="I82" s="45" t="s">
        <v>227</v>
      </c>
      <c r="J82" s="62" t="s">
        <v>228</v>
      </c>
      <c r="K82" s="45" t="s">
        <v>229</v>
      </c>
      <c r="L82" s="45" t="s">
        <v>230</v>
      </c>
      <c r="M82" s="45" t="s">
        <v>231</v>
      </c>
      <c r="N82" s="63" t="s">
        <v>590</v>
      </c>
      <c r="O82" s="45" t="s">
        <v>676</v>
      </c>
      <c r="Q82" s="10"/>
      <c r="R82" s="7"/>
      <c r="S82" s="7"/>
    </row>
    <row r="83" spans="3:19" ht="30" x14ac:dyDescent="0.25">
      <c r="C83" s="20"/>
      <c r="D83" s="50">
        <v>12</v>
      </c>
      <c r="E83" s="45" t="s">
        <v>242</v>
      </c>
      <c r="F83" s="45" t="s">
        <v>243</v>
      </c>
      <c r="G83" s="62" t="s">
        <v>23</v>
      </c>
      <c r="H83" s="45" t="s">
        <v>244</v>
      </c>
      <c r="I83" s="45" t="s">
        <v>245</v>
      </c>
      <c r="J83" s="64" t="s">
        <v>246</v>
      </c>
      <c r="K83" s="45" t="s">
        <v>90</v>
      </c>
      <c r="L83" s="45">
        <v>400</v>
      </c>
      <c r="M83" s="45">
        <v>0.3</v>
      </c>
      <c r="N83" s="63"/>
      <c r="O83" s="45" t="s">
        <v>677</v>
      </c>
      <c r="Q83" s="10"/>
      <c r="R83" s="7"/>
      <c r="S83" s="7"/>
    </row>
    <row r="84" spans="3:19" ht="30" x14ac:dyDescent="0.25">
      <c r="C84" s="20"/>
      <c r="D84" s="50">
        <v>13</v>
      </c>
      <c r="E84" s="45" t="s">
        <v>248</v>
      </c>
      <c r="F84" s="45"/>
      <c r="G84" s="62" t="s">
        <v>23</v>
      </c>
      <c r="H84" s="45" t="s">
        <v>249</v>
      </c>
      <c r="I84" s="45" t="s">
        <v>250</v>
      </c>
      <c r="J84" s="62" t="s">
        <v>251</v>
      </c>
      <c r="K84" s="45" t="s">
        <v>252</v>
      </c>
      <c r="L84" s="45">
        <v>206</v>
      </c>
      <c r="M84" s="45">
        <v>0.87</v>
      </c>
      <c r="N84" s="63"/>
      <c r="O84" s="45" t="s">
        <v>678</v>
      </c>
      <c r="Q84" s="10"/>
      <c r="R84" s="7"/>
      <c r="S84" s="7"/>
    </row>
    <row r="85" spans="3:19" ht="57.75" customHeight="1" x14ac:dyDescent="0.25">
      <c r="C85" s="20"/>
      <c r="D85" s="50">
        <v>14</v>
      </c>
      <c r="E85" s="69">
        <v>44312</v>
      </c>
      <c r="F85" s="45"/>
      <c r="G85" s="45" t="s">
        <v>48</v>
      </c>
      <c r="H85" s="63" t="s">
        <v>294</v>
      </c>
      <c r="I85" s="45" t="s">
        <v>295</v>
      </c>
      <c r="J85" s="64" t="s">
        <v>296</v>
      </c>
      <c r="K85" s="45" t="s">
        <v>85</v>
      </c>
      <c r="L85" s="45" t="s">
        <v>297</v>
      </c>
      <c r="M85" s="45" t="s">
        <v>298</v>
      </c>
      <c r="N85" s="63" t="s">
        <v>299</v>
      </c>
      <c r="O85" s="45" t="s">
        <v>300</v>
      </c>
      <c r="P85" s="1"/>
      <c r="Q85" s="1"/>
      <c r="R85" s="7"/>
      <c r="S85" s="7"/>
    </row>
    <row r="86" spans="3:19" ht="31.5" customHeight="1" x14ac:dyDescent="0.25">
      <c r="C86" s="20"/>
      <c r="D86" s="50">
        <v>15</v>
      </c>
      <c r="E86" s="45" t="s">
        <v>659</v>
      </c>
      <c r="F86" s="45" t="s">
        <v>680</v>
      </c>
      <c r="G86" s="45" t="s">
        <v>23</v>
      </c>
      <c r="H86" s="63" t="s">
        <v>681</v>
      </c>
      <c r="I86" s="45" t="s">
        <v>220</v>
      </c>
      <c r="J86" s="64" t="s">
        <v>682</v>
      </c>
      <c r="K86" s="45" t="s">
        <v>683</v>
      </c>
      <c r="L86" s="45" t="s">
        <v>683</v>
      </c>
      <c r="M86" s="45" t="s">
        <v>683</v>
      </c>
      <c r="N86" s="63" t="s">
        <v>683</v>
      </c>
      <c r="O86" s="65" t="s">
        <v>185</v>
      </c>
      <c r="P86" s="1"/>
      <c r="Q86" s="1"/>
      <c r="R86" s="7"/>
      <c r="S86" s="7"/>
    </row>
    <row r="87" spans="3:19" ht="30" x14ac:dyDescent="0.25">
      <c r="C87" s="20"/>
      <c r="D87" s="50">
        <v>16</v>
      </c>
      <c r="E87" s="45" t="s">
        <v>739</v>
      </c>
      <c r="F87" s="45" t="s">
        <v>740</v>
      </c>
      <c r="G87" s="45" t="s">
        <v>23</v>
      </c>
      <c r="H87" s="63" t="s">
        <v>741</v>
      </c>
      <c r="I87" s="45" t="s">
        <v>220</v>
      </c>
      <c r="J87" s="64" t="s">
        <v>742</v>
      </c>
      <c r="K87" s="45" t="s">
        <v>743</v>
      </c>
      <c r="L87" s="45" t="s">
        <v>744</v>
      </c>
      <c r="M87" s="45" t="s">
        <v>745</v>
      </c>
      <c r="N87" s="63" t="s">
        <v>746</v>
      </c>
      <c r="O87" s="45" t="s">
        <v>185</v>
      </c>
      <c r="P87" s="1"/>
      <c r="Q87" s="1"/>
      <c r="R87" s="7"/>
      <c r="S87" s="7"/>
    </row>
    <row r="88" spans="3:19" x14ac:dyDescent="0.25">
      <c r="C88" s="20"/>
      <c r="D88" s="50">
        <v>17</v>
      </c>
      <c r="E88" s="45" t="s">
        <v>739</v>
      </c>
      <c r="F88" s="45" t="s">
        <v>747</v>
      </c>
      <c r="G88" s="45" t="s">
        <v>23</v>
      </c>
      <c r="H88" s="63" t="s">
        <v>748</v>
      </c>
      <c r="I88" s="45" t="s">
        <v>220</v>
      </c>
      <c r="J88" s="64" t="s">
        <v>749</v>
      </c>
      <c r="K88" s="45" t="s">
        <v>683</v>
      </c>
      <c r="L88" s="45" t="s">
        <v>744</v>
      </c>
      <c r="M88" s="45" t="s">
        <v>750</v>
      </c>
      <c r="N88" s="63" t="s">
        <v>751</v>
      </c>
      <c r="O88" s="45" t="s">
        <v>300</v>
      </c>
      <c r="P88" s="1"/>
      <c r="Q88" s="1"/>
      <c r="R88" s="7"/>
      <c r="S88" s="7"/>
    </row>
    <row r="89" spans="3:19" x14ac:dyDescent="0.25">
      <c r="C89" s="20"/>
      <c r="D89" s="50">
        <v>18</v>
      </c>
      <c r="E89" s="45" t="s">
        <v>752</v>
      </c>
      <c r="F89" s="45" t="s">
        <v>753</v>
      </c>
      <c r="G89" s="45" t="s">
        <v>23</v>
      </c>
      <c r="H89" s="63" t="s">
        <v>754</v>
      </c>
      <c r="I89" s="45" t="s">
        <v>220</v>
      </c>
      <c r="J89" s="64" t="s">
        <v>755</v>
      </c>
      <c r="K89" s="45" t="s">
        <v>743</v>
      </c>
      <c r="L89" s="45" t="s">
        <v>756</v>
      </c>
      <c r="M89" s="45" t="s">
        <v>757</v>
      </c>
      <c r="N89" s="63" t="s">
        <v>746</v>
      </c>
      <c r="O89" s="45" t="s">
        <v>185</v>
      </c>
      <c r="P89" s="1"/>
      <c r="Q89" s="1"/>
      <c r="R89" s="7"/>
      <c r="S89" s="7"/>
    </row>
    <row r="90" spans="3:19" ht="30" x14ac:dyDescent="0.25">
      <c r="C90" s="20"/>
      <c r="D90" s="50">
        <v>19</v>
      </c>
      <c r="E90" s="45" t="s">
        <v>727</v>
      </c>
      <c r="F90" s="45" t="s">
        <v>758</v>
      </c>
      <c r="G90" s="45" t="s">
        <v>23</v>
      </c>
      <c r="H90" s="63" t="s">
        <v>759</v>
      </c>
      <c r="I90" s="45" t="s">
        <v>220</v>
      </c>
      <c r="J90" s="64" t="s">
        <v>760</v>
      </c>
      <c r="K90" s="45" t="s">
        <v>313</v>
      </c>
      <c r="L90" s="45" t="s">
        <v>761</v>
      </c>
      <c r="M90" s="45" t="s">
        <v>761</v>
      </c>
      <c r="N90" s="63" t="s">
        <v>762</v>
      </c>
      <c r="O90" s="45" t="s">
        <v>300</v>
      </c>
      <c r="P90" s="1"/>
      <c r="Q90" s="1"/>
      <c r="R90" s="7"/>
      <c r="S90" s="7"/>
    </row>
    <row r="91" spans="3:19" x14ac:dyDescent="0.25">
      <c r="C91" s="20"/>
      <c r="D91" s="50">
        <v>20</v>
      </c>
      <c r="E91" s="45" t="s">
        <v>727</v>
      </c>
      <c r="F91" s="45" t="s">
        <v>763</v>
      </c>
      <c r="G91" s="45" t="s">
        <v>23</v>
      </c>
      <c r="H91" s="63" t="s">
        <v>764</v>
      </c>
      <c r="I91" s="45" t="s">
        <v>220</v>
      </c>
      <c r="J91" s="45" t="s">
        <v>763</v>
      </c>
      <c r="K91" s="45" t="s">
        <v>763</v>
      </c>
      <c r="L91" s="45" t="s">
        <v>763</v>
      </c>
      <c r="M91" s="45" t="s">
        <v>763</v>
      </c>
      <c r="N91" s="45" t="s">
        <v>763</v>
      </c>
      <c r="O91" s="45" t="s">
        <v>300</v>
      </c>
      <c r="P91" s="1"/>
      <c r="Q91" s="1"/>
      <c r="R91" s="7"/>
      <c r="S91" s="7"/>
    </row>
    <row r="92" spans="3:19" ht="30" x14ac:dyDescent="0.25">
      <c r="C92" s="20"/>
      <c r="D92" s="50">
        <v>21</v>
      </c>
      <c r="E92" s="73">
        <v>44355</v>
      </c>
      <c r="F92" s="65" t="s">
        <v>765</v>
      </c>
      <c r="G92" s="65" t="s">
        <v>23</v>
      </c>
      <c r="H92" s="66" t="s">
        <v>766</v>
      </c>
      <c r="I92" s="65" t="s">
        <v>220</v>
      </c>
      <c r="J92" s="77" t="s">
        <v>767</v>
      </c>
      <c r="K92" s="65" t="s">
        <v>768</v>
      </c>
      <c r="L92" s="65" t="s">
        <v>159</v>
      </c>
      <c r="M92" s="65" t="s">
        <v>159</v>
      </c>
      <c r="N92" s="66" t="s">
        <v>768</v>
      </c>
      <c r="O92" s="65" t="s">
        <v>300</v>
      </c>
      <c r="P92" s="1"/>
      <c r="Q92" s="1"/>
      <c r="R92" s="7"/>
      <c r="S92" s="7"/>
    </row>
    <row r="93" spans="3:19" ht="30" x14ac:dyDescent="0.25">
      <c r="C93" s="20"/>
      <c r="D93" s="50">
        <v>22</v>
      </c>
      <c r="E93" s="73">
        <v>44355</v>
      </c>
      <c r="F93" s="65" t="s">
        <v>765</v>
      </c>
      <c r="G93" s="65" t="s">
        <v>23</v>
      </c>
      <c r="H93" s="66" t="s">
        <v>769</v>
      </c>
      <c r="I93" s="65" t="s">
        <v>220</v>
      </c>
      <c r="J93" s="77" t="s">
        <v>770</v>
      </c>
      <c r="K93" s="65" t="s">
        <v>768</v>
      </c>
      <c r="L93" s="65" t="s">
        <v>159</v>
      </c>
      <c r="M93" s="65" t="s">
        <v>159</v>
      </c>
      <c r="N93" s="66" t="s">
        <v>768</v>
      </c>
      <c r="O93" s="65" t="s">
        <v>300</v>
      </c>
      <c r="P93" s="1"/>
      <c r="Q93" s="1"/>
      <c r="R93" s="7"/>
      <c r="S93" s="7"/>
    </row>
    <row r="94" spans="3:19" ht="30" x14ac:dyDescent="0.25">
      <c r="C94" s="20"/>
      <c r="D94" s="50">
        <v>23</v>
      </c>
      <c r="E94" s="73">
        <v>44355</v>
      </c>
      <c r="F94" s="65" t="s">
        <v>765</v>
      </c>
      <c r="G94" s="65" t="s">
        <v>23</v>
      </c>
      <c r="H94" s="66" t="s">
        <v>771</v>
      </c>
      <c r="I94" s="65" t="s">
        <v>220</v>
      </c>
      <c r="J94" s="77" t="s">
        <v>772</v>
      </c>
      <c r="K94" s="65" t="s">
        <v>768</v>
      </c>
      <c r="L94" s="65" t="s">
        <v>159</v>
      </c>
      <c r="M94" s="65" t="s">
        <v>159</v>
      </c>
      <c r="N94" s="66" t="s">
        <v>768</v>
      </c>
      <c r="O94" s="65" t="s">
        <v>300</v>
      </c>
      <c r="P94" s="1"/>
      <c r="Q94" s="1"/>
      <c r="R94" s="7"/>
      <c r="S94" s="7"/>
    </row>
    <row r="95" spans="3:19" x14ac:dyDescent="0.25">
      <c r="C95" s="20"/>
      <c r="D95" s="50">
        <v>24</v>
      </c>
      <c r="E95" s="73">
        <v>44355</v>
      </c>
      <c r="F95" s="65" t="s">
        <v>765</v>
      </c>
      <c r="G95" s="65" t="s">
        <v>23</v>
      </c>
      <c r="H95" s="66" t="s">
        <v>773</v>
      </c>
      <c r="I95" s="65" t="s">
        <v>220</v>
      </c>
      <c r="J95" s="77" t="s">
        <v>774</v>
      </c>
      <c r="K95" s="65" t="s">
        <v>768</v>
      </c>
      <c r="L95" s="65" t="s">
        <v>159</v>
      </c>
      <c r="M95" s="65" t="s">
        <v>159</v>
      </c>
      <c r="N95" s="66" t="s">
        <v>768</v>
      </c>
      <c r="O95" s="65" t="s">
        <v>300</v>
      </c>
      <c r="P95" s="1"/>
      <c r="Q95" s="1"/>
      <c r="R95" s="7"/>
      <c r="S95" s="7"/>
    </row>
    <row r="96" spans="3:19" x14ac:dyDescent="0.25">
      <c r="C96" s="20"/>
      <c r="D96" s="50">
        <v>25</v>
      </c>
      <c r="E96" s="73">
        <v>44355</v>
      </c>
      <c r="F96" s="65" t="s">
        <v>765</v>
      </c>
      <c r="G96" s="65" t="s">
        <v>23</v>
      </c>
      <c r="H96" s="66" t="s">
        <v>775</v>
      </c>
      <c r="I96" s="65" t="s">
        <v>213</v>
      </c>
      <c r="J96" s="65" t="s">
        <v>768</v>
      </c>
      <c r="K96" s="65" t="s">
        <v>768</v>
      </c>
      <c r="L96" s="65" t="s">
        <v>159</v>
      </c>
      <c r="M96" s="65" t="s">
        <v>159</v>
      </c>
      <c r="N96" s="66" t="s">
        <v>768</v>
      </c>
      <c r="O96" s="65" t="s">
        <v>300</v>
      </c>
      <c r="P96" s="1"/>
      <c r="Q96" s="1"/>
      <c r="R96" s="7"/>
      <c r="S96" s="7"/>
    </row>
    <row r="97" spans="3:19" x14ac:dyDescent="0.25">
      <c r="C97" s="20"/>
      <c r="D97" s="21"/>
      <c r="E97" s="45"/>
      <c r="F97" s="45"/>
      <c r="G97" s="45"/>
      <c r="H97" s="63"/>
      <c r="I97" s="45"/>
      <c r="J97" s="64"/>
      <c r="K97" s="45"/>
      <c r="L97" s="45"/>
      <c r="M97" s="45"/>
      <c r="N97" s="63"/>
      <c r="O97" s="65"/>
      <c r="P97" s="1"/>
      <c r="Q97" s="1"/>
      <c r="R97" s="7"/>
      <c r="S97" s="7"/>
    </row>
    <row r="98" spans="3:19" x14ac:dyDescent="0.25">
      <c r="C98" s="20"/>
      <c r="D98" s="50"/>
      <c r="E98" s="45"/>
      <c r="F98" s="45"/>
      <c r="G98" s="45"/>
      <c r="H98" s="63"/>
      <c r="I98" s="45"/>
      <c r="J98" s="64"/>
      <c r="K98" s="45"/>
      <c r="L98" s="45"/>
      <c r="M98" s="45"/>
      <c r="N98" s="63"/>
      <c r="O98" s="45"/>
      <c r="P98" s="1"/>
      <c r="Q98" s="1"/>
      <c r="R98" s="7"/>
      <c r="S98" s="7"/>
    </row>
    <row r="99" spans="3:19" ht="15.75" thickBot="1" x14ac:dyDescent="0.3">
      <c r="C99" s="20"/>
      <c r="D99" s="1"/>
      <c r="E99" s="11"/>
      <c r="F99" s="11"/>
      <c r="G99" s="11"/>
      <c r="H99" s="1"/>
      <c r="I99" s="11"/>
      <c r="J99" s="11"/>
      <c r="K99" s="11"/>
      <c r="L99" s="1"/>
      <c r="M99" s="11"/>
      <c r="N99" s="11"/>
      <c r="O99" s="11"/>
      <c r="P99" s="1"/>
      <c r="Q99" s="1"/>
      <c r="R99" s="7"/>
      <c r="S99" s="7"/>
    </row>
    <row r="100" spans="3:19" ht="16.5" thickBot="1" x14ac:dyDescent="0.3">
      <c r="C100" s="20"/>
      <c r="D100" s="1252" t="s">
        <v>321</v>
      </c>
      <c r="E100" s="1253"/>
      <c r="F100" s="1253"/>
      <c r="G100" s="1253"/>
      <c r="H100" s="1253"/>
      <c r="I100" s="1253"/>
      <c r="J100" s="1253"/>
      <c r="K100" s="1253"/>
      <c r="L100" s="1253"/>
      <c r="M100" s="1253"/>
      <c r="N100" s="1253"/>
      <c r="O100" s="1253"/>
      <c r="P100" s="1253"/>
      <c r="Q100" s="1253"/>
      <c r="R100" s="1254"/>
      <c r="S100" s="7"/>
    </row>
    <row r="101" spans="3:19" ht="15.75" x14ac:dyDescent="0.25">
      <c r="C101" s="20"/>
      <c r="D101" s="24"/>
      <c r="E101" s="24"/>
      <c r="F101" s="24"/>
      <c r="G101" s="24"/>
      <c r="H101" s="24"/>
      <c r="I101" s="24"/>
      <c r="J101" s="24"/>
      <c r="K101" s="24"/>
      <c r="L101" s="24"/>
      <c r="M101" s="24"/>
      <c r="N101" s="24"/>
      <c r="O101" s="24"/>
      <c r="P101" s="24"/>
      <c r="Q101" s="24"/>
      <c r="R101" s="25"/>
      <c r="S101" s="7"/>
    </row>
    <row r="102" spans="3:19" ht="15.75" x14ac:dyDescent="0.25">
      <c r="C102" s="20"/>
      <c r="D102" s="1266" t="s">
        <v>776</v>
      </c>
      <c r="E102" s="1267"/>
      <c r="F102" s="1267"/>
      <c r="G102" s="1267"/>
      <c r="H102" s="1267"/>
      <c r="I102" s="1267"/>
      <c r="J102" s="1267"/>
      <c r="K102" s="1267"/>
      <c r="L102" s="24"/>
      <c r="M102" s="24"/>
      <c r="N102" s="24"/>
      <c r="O102" s="24"/>
      <c r="P102" s="24"/>
      <c r="Q102" s="24"/>
      <c r="R102" s="25"/>
      <c r="S102" s="7"/>
    </row>
    <row r="103" spans="3:19" ht="15.75" x14ac:dyDescent="0.25">
      <c r="C103" s="20"/>
      <c r="D103" s="9" t="s">
        <v>9</v>
      </c>
      <c r="E103" s="9" t="s">
        <v>59</v>
      </c>
      <c r="F103" s="9" t="s">
        <v>12</v>
      </c>
      <c r="G103" s="2" t="s">
        <v>71</v>
      </c>
      <c r="H103" s="9" t="s">
        <v>106</v>
      </c>
      <c r="I103" s="9" t="s">
        <v>73</v>
      </c>
      <c r="J103" s="9" t="s">
        <v>323</v>
      </c>
      <c r="K103" s="9" t="s">
        <v>21</v>
      </c>
      <c r="L103" s="24"/>
      <c r="M103" s="24"/>
      <c r="N103" s="24"/>
      <c r="O103" s="24"/>
      <c r="P103" s="24"/>
      <c r="Q103" s="24"/>
      <c r="R103" s="25"/>
      <c r="S103" s="7"/>
    </row>
    <row r="104" spans="3:19" ht="15.75" x14ac:dyDescent="0.25">
      <c r="C104" s="20"/>
      <c r="D104" s="101">
        <v>1</v>
      </c>
      <c r="E104" s="68" t="s">
        <v>777</v>
      </c>
      <c r="F104" s="68" t="s">
        <v>28</v>
      </c>
      <c r="G104" s="67" t="s">
        <v>778</v>
      </c>
      <c r="H104" s="68" t="s">
        <v>779</v>
      </c>
      <c r="I104" s="68" t="s">
        <v>663</v>
      </c>
      <c r="J104" s="68" t="s">
        <v>780</v>
      </c>
      <c r="K104" s="81" t="s">
        <v>329</v>
      </c>
      <c r="L104" s="24"/>
      <c r="M104" s="24"/>
      <c r="N104" s="24"/>
      <c r="O104" s="24"/>
      <c r="P104" s="24"/>
      <c r="Q104" s="24"/>
      <c r="R104" s="25"/>
      <c r="S104" s="7"/>
    </row>
    <row r="105" spans="3:19" ht="15.75" x14ac:dyDescent="0.25">
      <c r="C105" s="20"/>
      <c r="D105" s="101">
        <v>2</v>
      </c>
      <c r="E105" s="68"/>
      <c r="F105" s="68" t="s">
        <v>136</v>
      </c>
      <c r="G105" s="67" t="s">
        <v>781</v>
      </c>
      <c r="H105" s="68" t="s">
        <v>782</v>
      </c>
      <c r="I105" s="68" t="s">
        <v>783</v>
      </c>
      <c r="J105" s="68">
        <v>3</v>
      </c>
      <c r="K105" s="81" t="s">
        <v>329</v>
      </c>
      <c r="L105" s="24"/>
      <c r="M105" s="24"/>
      <c r="N105" s="24"/>
      <c r="O105" s="24"/>
      <c r="P105" s="24"/>
      <c r="Q105" s="24"/>
      <c r="R105" s="25"/>
      <c r="S105" s="7"/>
    </row>
    <row r="106" spans="3:19" ht="15.75" x14ac:dyDescent="0.25">
      <c r="C106" s="20"/>
      <c r="D106" s="101">
        <v>3</v>
      </c>
      <c r="E106" s="68" t="s">
        <v>777</v>
      </c>
      <c r="F106" s="68" t="s">
        <v>136</v>
      </c>
      <c r="G106" s="67" t="s">
        <v>784</v>
      </c>
      <c r="H106" s="68" t="s">
        <v>227</v>
      </c>
      <c r="I106" s="68" t="s">
        <v>785</v>
      </c>
      <c r="J106" s="68">
        <v>3</v>
      </c>
      <c r="K106" s="81" t="s">
        <v>329</v>
      </c>
      <c r="L106" s="24"/>
      <c r="M106" s="24"/>
      <c r="N106" s="24"/>
      <c r="O106" s="24"/>
      <c r="P106" s="24"/>
      <c r="Q106" s="24"/>
      <c r="R106" s="25"/>
      <c r="S106" s="7"/>
    </row>
    <row r="107" spans="3:19" ht="15.75" x14ac:dyDescent="0.25">
      <c r="C107" s="20"/>
      <c r="D107" s="101">
        <v>4</v>
      </c>
      <c r="E107" s="68" t="s">
        <v>330</v>
      </c>
      <c r="F107" s="68" t="s">
        <v>786</v>
      </c>
      <c r="G107" s="67" t="s">
        <v>787</v>
      </c>
      <c r="H107" s="68" t="s">
        <v>788</v>
      </c>
      <c r="I107" s="68" t="s">
        <v>789</v>
      </c>
      <c r="J107" s="68">
        <v>-15</v>
      </c>
      <c r="K107" s="81" t="s">
        <v>702</v>
      </c>
      <c r="L107" s="24"/>
      <c r="M107" s="24"/>
      <c r="N107" s="24"/>
      <c r="O107" s="24"/>
      <c r="P107" s="24"/>
      <c r="Q107" s="24"/>
      <c r="R107" s="25"/>
      <c r="S107" s="7"/>
    </row>
    <row r="108" spans="3:19" ht="15.75" x14ac:dyDescent="0.25">
      <c r="C108" s="20"/>
      <c r="D108" s="101">
        <v>5</v>
      </c>
      <c r="E108" s="68" t="s">
        <v>739</v>
      </c>
      <c r="F108" s="68" t="s">
        <v>786</v>
      </c>
      <c r="G108" s="67" t="s">
        <v>790</v>
      </c>
      <c r="H108" s="68" t="s">
        <v>791</v>
      </c>
      <c r="I108" s="68" t="s">
        <v>792</v>
      </c>
      <c r="J108" s="68">
        <v>-37</v>
      </c>
      <c r="K108" s="81" t="s">
        <v>702</v>
      </c>
      <c r="L108" s="24"/>
      <c r="M108" s="24"/>
      <c r="N108" s="24"/>
      <c r="O108" s="24"/>
      <c r="P108" s="24"/>
      <c r="Q108" s="24"/>
      <c r="R108" s="25"/>
      <c r="S108" s="7"/>
    </row>
    <row r="109" spans="3:19" ht="15.75" x14ac:dyDescent="0.25">
      <c r="C109" s="20"/>
      <c r="D109" s="50">
        <v>6</v>
      </c>
      <c r="E109" s="37" t="s">
        <v>602</v>
      </c>
      <c r="F109" s="23" t="s">
        <v>48</v>
      </c>
      <c r="G109" s="21" t="s">
        <v>603</v>
      </c>
      <c r="H109" s="23" t="s">
        <v>295</v>
      </c>
      <c r="I109" s="23" t="s">
        <v>278</v>
      </c>
      <c r="J109" s="23">
        <v>15</v>
      </c>
      <c r="K109" s="21" t="s">
        <v>112</v>
      </c>
      <c r="L109" s="24"/>
      <c r="M109" s="24"/>
      <c r="N109" s="24"/>
      <c r="O109" s="24"/>
      <c r="P109" s="24"/>
      <c r="Q109" s="24"/>
      <c r="R109" s="25"/>
      <c r="S109" s="7"/>
    </row>
    <row r="110" spans="3:19" ht="30" x14ac:dyDescent="0.25">
      <c r="C110" s="20"/>
      <c r="D110" s="50">
        <v>7</v>
      </c>
      <c r="E110" s="37" t="s">
        <v>166</v>
      </c>
      <c r="F110" s="23" t="s">
        <v>23</v>
      </c>
      <c r="G110" s="21" t="s">
        <v>685</v>
      </c>
      <c r="H110" s="23" t="s">
        <v>686</v>
      </c>
      <c r="I110" s="23" t="s">
        <v>335</v>
      </c>
      <c r="J110" s="23">
        <v>6</v>
      </c>
      <c r="K110" s="21" t="s">
        <v>112</v>
      </c>
      <c r="L110" s="24"/>
      <c r="M110" s="24"/>
      <c r="N110" s="24"/>
      <c r="O110" s="24"/>
      <c r="P110" s="24"/>
      <c r="Q110" s="24"/>
      <c r="R110" s="25"/>
      <c r="S110" s="7"/>
    </row>
    <row r="111" spans="3:19" ht="15.75" x14ac:dyDescent="0.25">
      <c r="C111" s="20"/>
      <c r="D111" s="50">
        <v>8</v>
      </c>
      <c r="E111" s="72"/>
      <c r="F111" s="68" t="s">
        <v>28</v>
      </c>
      <c r="G111" s="67" t="s">
        <v>793</v>
      </c>
      <c r="H111" s="68" t="s">
        <v>220</v>
      </c>
      <c r="I111" s="68" t="s">
        <v>794</v>
      </c>
      <c r="J111" s="68"/>
      <c r="K111" s="67" t="s">
        <v>795</v>
      </c>
      <c r="L111" s="24"/>
      <c r="M111" s="24"/>
      <c r="N111" s="24"/>
      <c r="O111" s="24"/>
      <c r="P111" s="24"/>
      <c r="Q111" s="24"/>
      <c r="R111" s="25"/>
      <c r="S111" s="7"/>
    </row>
    <row r="112" spans="3:19" ht="15.75" x14ac:dyDescent="0.25">
      <c r="C112" s="20"/>
      <c r="D112" s="50">
        <v>9</v>
      </c>
      <c r="E112" s="72"/>
      <c r="F112" s="68" t="s">
        <v>28</v>
      </c>
      <c r="G112" s="67" t="s">
        <v>796</v>
      </c>
      <c r="H112" s="68" t="s">
        <v>797</v>
      </c>
      <c r="I112" s="68" t="s">
        <v>798</v>
      </c>
      <c r="J112" s="68"/>
      <c r="K112" s="67" t="s">
        <v>799</v>
      </c>
      <c r="L112" s="24"/>
      <c r="M112" s="24"/>
      <c r="N112" s="24"/>
      <c r="O112" s="24"/>
      <c r="P112" s="24"/>
      <c r="Q112" s="24"/>
      <c r="R112" s="25"/>
      <c r="S112" s="7"/>
    </row>
    <row r="113" spans="3:19" ht="15.75" x14ac:dyDescent="0.25">
      <c r="C113" s="20"/>
      <c r="D113" s="19">
        <v>10</v>
      </c>
      <c r="E113" s="23" t="s">
        <v>687</v>
      </c>
      <c r="F113" s="23" t="s">
        <v>439</v>
      </c>
      <c r="G113" s="21" t="s">
        <v>688</v>
      </c>
      <c r="H113" s="23" t="s">
        <v>341</v>
      </c>
      <c r="I113" s="23" t="s">
        <v>338</v>
      </c>
      <c r="J113" s="68">
        <v>22</v>
      </c>
      <c r="K113" s="67" t="s">
        <v>112</v>
      </c>
      <c r="L113" s="24"/>
      <c r="M113" s="24"/>
      <c r="N113" s="24"/>
      <c r="O113" s="24"/>
      <c r="P113" s="24"/>
      <c r="Q113" s="24"/>
      <c r="R113" s="25"/>
      <c r="S113" s="7"/>
    </row>
    <row r="114" spans="3:19" ht="15.75" x14ac:dyDescent="0.25">
      <c r="C114" s="20"/>
      <c r="D114" s="24"/>
      <c r="E114" s="24"/>
      <c r="F114" s="24"/>
      <c r="G114" s="24"/>
      <c r="H114" s="24"/>
      <c r="I114" s="24"/>
      <c r="J114" s="24"/>
      <c r="K114" s="24"/>
      <c r="L114" s="24"/>
      <c r="M114" s="24"/>
      <c r="N114" s="24"/>
      <c r="O114" s="24"/>
      <c r="P114" s="24"/>
      <c r="Q114" s="24"/>
      <c r="R114" s="25"/>
      <c r="S114" s="7"/>
    </row>
    <row r="115" spans="3:19" ht="15.75" x14ac:dyDescent="0.25">
      <c r="C115" s="20"/>
      <c r="D115" s="24"/>
      <c r="E115" s="24"/>
      <c r="F115" s="24"/>
      <c r="G115" s="24"/>
      <c r="H115" s="24"/>
      <c r="I115" s="24"/>
      <c r="J115" s="24"/>
      <c r="K115" s="24"/>
      <c r="L115" s="24"/>
      <c r="M115" s="24"/>
      <c r="N115" s="24"/>
      <c r="O115" s="24"/>
      <c r="P115" s="24"/>
      <c r="Q115" s="24"/>
      <c r="R115" s="25"/>
      <c r="S115" s="7"/>
    </row>
    <row r="116" spans="3:19" ht="15.75" thickBot="1" x14ac:dyDescent="0.3">
      <c r="C116" s="20"/>
      <c r="D116" s="1"/>
      <c r="E116" s="11"/>
      <c r="F116" s="11"/>
      <c r="G116" s="11"/>
      <c r="H116" s="1"/>
      <c r="I116" s="11"/>
      <c r="J116" s="11"/>
      <c r="K116" s="11"/>
      <c r="L116" s="1"/>
      <c r="M116" s="11"/>
      <c r="N116" s="11"/>
      <c r="O116" s="11"/>
      <c r="P116" s="1"/>
      <c r="Q116" s="1"/>
      <c r="R116" s="7"/>
      <c r="S116" s="7"/>
    </row>
    <row r="117" spans="3:19" ht="16.5" thickBot="1" x14ac:dyDescent="0.3">
      <c r="C117" s="20"/>
      <c r="D117" s="1252" t="s">
        <v>342</v>
      </c>
      <c r="E117" s="1253"/>
      <c r="F117" s="1253"/>
      <c r="G117" s="1253"/>
      <c r="H117" s="1253"/>
      <c r="I117" s="1253"/>
      <c r="J117" s="1253"/>
      <c r="K117" s="1253"/>
      <c r="L117" s="1253"/>
      <c r="M117" s="1253"/>
      <c r="N117" s="1253"/>
      <c r="O117" s="1253"/>
      <c r="P117" s="1253"/>
      <c r="Q117" s="1253"/>
      <c r="R117" s="1254"/>
      <c r="S117" s="7"/>
    </row>
    <row r="118" spans="3:19" x14ac:dyDescent="0.25">
      <c r="C118" s="20"/>
      <c r="D118" s="1268"/>
      <c r="E118" s="1269"/>
      <c r="F118" s="1269"/>
      <c r="G118" s="1269"/>
      <c r="H118" s="1269"/>
      <c r="I118" s="1269"/>
      <c r="J118" s="1269"/>
      <c r="K118" s="1269"/>
      <c r="M118" s="10"/>
      <c r="R118" s="7"/>
      <c r="S118" s="7"/>
    </row>
    <row r="119" spans="3:19" s="51" customFormat="1" x14ac:dyDescent="0.25">
      <c r="C119" s="57"/>
      <c r="D119" s="1270" t="s">
        <v>343</v>
      </c>
      <c r="E119" s="1270"/>
      <c r="F119" s="1270"/>
      <c r="G119" s="1270"/>
      <c r="H119" s="1270"/>
      <c r="I119" s="1270"/>
      <c r="J119" s="1270"/>
      <c r="K119" s="1270"/>
      <c r="M119" s="52"/>
      <c r="R119" s="53"/>
      <c r="S119" s="53"/>
    </row>
    <row r="120" spans="3:19" s="51" customFormat="1" x14ac:dyDescent="0.25">
      <c r="C120" s="57"/>
      <c r="D120" s="1265" t="s">
        <v>800</v>
      </c>
      <c r="E120" s="1265"/>
      <c r="F120" s="1265"/>
      <c r="G120" s="1265"/>
      <c r="H120" s="1265"/>
      <c r="I120" s="1265"/>
      <c r="J120" s="1265"/>
      <c r="K120" s="1265"/>
      <c r="M120" s="52"/>
      <c r="R120" s="53"/>
      <c r="S120" s="53"/>
    </row>
    <row r="121" spans="3:19" x14ac:dyDescent="0.25">
      <c r="C121" s="20"/>
      <c r="D121" s="1271" t="s">
        <v>606</v>
      </c>
      <c r="E121" s="1271"/>
      <c r="F121" s="1271"/>
      <c r="G121" s="1271"/>
      <c r="H121" s="1271"/>
      <c r="I121" s="1271"/>
      <c r="J121" s="1271"/>
      <c r="K121" s="1271"/>
      <c r="M121" s="10"/>
      <c r="R121" s="7"/>
      <c r="S121" s="7"/>
    </row>
    <row r="122" spans="3:19" ht="15" customHeight="1" x14ac:dyDescent="0.25">
      <c r="C122" s="20"/>
      <c r="D122" s="9" t="s">
        <v>9</v>
      </c>
      <c r="E122" s="9" t="s">
        <v>346</v>
      </c>
      <c r="F122" s="9" t="s">
        <v>347</v>
      </c>
      <c r="G122" s="2" t="s">
        <v>461</v>
      </c>
      <c r="H122" s="9" t="s">
        <v>801</v>
      </c>
      <c r="I122" s="9" t="s">
        <v>349</v>
      </c>
      <c r="J122" s="9" t="s">
        <v>351</v>
      </c>
      <c r="K122" s="9" t="s">
        <v>352</v>
      </c>
      <c r="R122" s="7"/>
      <c r="S122" s="7"/>
    </row>
    <row r="123" spans="3:19" ht="60" x14ac:dyDescent="0.25">
      <c r="C123" s="20"/>
      <c r="D123" s="54">
        <v>1</v>
      </c>
      <c r="E123" s="9" t="s">
        <v>353</v>
      </c>
      <c r="F123" s="9" t="s">
        <v>359</v>
      </c>
      <c r="G123" s="2" t="s">
        <v>48</v>
      </c>
      <c r="H123" s="9" t="s">
        <v>360</v>
      </c>
      <c r="I123" s="9" t="s">
        <v>361</v>
      </c>
      <c r="J123" s="9" t="s">
        <v>362</v>
      </c>
      <c r="K123" s="9" t="s">
        <v>363</v>
      </c>
      <c r="R123" s="7"/>
      <c r="S123" s="7"/>
    </row>
    <row r="124" spans="3:19" x14ac:dyDescent="0.25">
      <c r="C124" s="20"/>
      <c r="D124" s="54">
        <v>2</v>
      </c>
      <c r="E124" s="9" t="s">
        <v>364</v>
      </c>
      <c r="F124" s="9" t="s">
        <v>365</v>
      </c>
      <c r="G124" s="2" t="s">
        <v>28</v>
      </c>
      <c r="H124" s="9" t="s">
        <v>366</v>
      </c>
      <c r="I124" s="9" t="s">
        <v>367</v>
      </c>
      <c r="J124" s="9" t="s">
        <v>368</v>
      </c>
      <c r="K124" s="9" t="s">
        <v>369</v>
      </c>
      <c r="R124" s="7"/>
      <c r="S124" s="7"/>
    </row>
    <row r="125" spans="3:19" ht="72.95" customHeight="1" x14ac:dyDescent="0.25">
      <c r="C125" s="20"/>
      <c r="D125" s="54">
        <v>3</v>
      </c>
      <c r="E125" s="9" t="s">
        <v>353</v>
      </c>
      <c r="F125" s="9" t="s">
        <v>370</v>
      </c>
      <c r="G125" s="2" t="s">
        <v>48</v>
      </c>
      <c r="H125" s="9" t="s">
        <v>360</v>
      </c>
      <c r="I125" s="68" t="s">
        <v>603</v>
      </c>
      <c r="J125" s="9" t="s">
        <v>802</v>
      </c>
      <c r="K125" s="9" t="s">
        <v>363</v>
      </c>
      <c r="R125" s="7"/>
      <c r="S125" s="7"/>
    </row>
    <row r="126" spans="3:19" ht="30" x14ac:dyDescent="0.25">
      <c r="C126" s="20"/>
      <c r="D126" s="54">
        <v>4</v>
      </c>
      <c r="E126" s="9" t="s">
        <v>803</v>
      </c>
      <c r="F126" s="68" t="s">
        <v>794</v>
      </c>
      <c r="G126" s="88" t="s">
        <v>28</v>
      </c>
      <c r="H126" s="68"/>
      <c r="I126" s="68" t="s">
        <v>793</v>
      </c>
      <c r="J126" s="68" t="s">
        <v>804</v>
      </c>
      <c r="K126" s="9" t="s">
        <v>369</v>
      </c>
      <c r="R126" s="7"/>
      <c r="S126" s="7"/>
    </row>
    <row r="127" spans="3:19" ht="42.95" customHeight="1" x14ac:dyDescent="0.25">
      <c r="C127" s="20"/>
      <c r="D127" s="55">
        <v>5</v>
      </c>
      <c r="E127" s="9" t="s">
        <v>376</v>
      </c>
      <c r="F127" s="9" t="s">
        <v>377</v>
      </c>
      <c r="G127" s="2" t="s">
        <v>136</v>
      </c>
      <c r="H127" s="9" t="s">
        <v>373</v>
      </c>
      <c r="I127" s="9" t="s">
        <v>378</v>
      </c>
      <c r="J127" s="9" t="s">
        <v>379</v>
      </c>
      <c r="K127" s="9" t="s">
        <v>380</v>
      </c>
      <c r="R127" s="7"/>
      <c r="S127" s="7"/>
    </row>
    <row r="128" spans="3:19" ht="30" x14ac:dyDescent="0.25">
      <c r="C128" s="20"/>
      <c r="D128" s="55">
        <v>6</v>
      </c>
      <c r="E128" s="9" t="s">
        <v>381</v>
      </c>
      <c r="F128" s="9" t="s">
        <v>382</v>
      </c>
      <c r="G128" s="2" t="s">
        <v>171</v>
      </c>
      <c r="H128" s="9" t="s">
        <v>383</v>
      </c>
      <c r="I128" s="9" t="s">
        <v>384</v>
      </c>
      <c r="J128" s="9" t="s">
        <v>385</v>
      </c>
      <c r="K128" s="9" t="s">
        <v>386</v>
      </c>
      <c r="R128" s="7"/>
      <c r="S128" s="7"/>
    </row>
    <row r="129" spans="3:19" x14ac:dyDescent="0.25">
      <c r="C129" s="20"/>
      <c r="D129" s="55">
        <v>7</v>
      </c>
      <c r="E129" s="9" t="s">
        <v>387</v>
      </c>
      <c r="F129" s="9" t="s">
        <v>388</v>
      </c>
      <c r="G129" s="2" t="s">
        <v>171</v>
      </c>
      <c r="H129" s="9" t="s">
        <v>389</v>
      </c>
      <c r="I129" s="9" t="s">
        <v>390</v>
      </c>
      <c r="J129" s="9" t="s">
        <v>385</v>
      </c>
      <c r="K129" s="9" t="s">
        <v>386</v>
      </c>
      <c r="R129" s="7"/>
      <c r="S129" s="7"/>
    </row>
    <row r="130" spans="3:19" ht="30" x14ac:dyDescent="0.25">
      <c r="C130" s="20"/>
      <c r="D130" s="55">
        <v>8</v>
      </c>
      <c r="E130" s="9" t="s">
        <v>391</v>
      </c>
      <c r="F130" s="9" t="s">
        <v>392</v>
      </c>
      <c r="G130" s="2" t="s">
        <v>28</v>
      </c>
      <c r="H130" s="9" t="s">
        <v>383</v>
      </c>
      <c r="I130" s="9" t="s">
        <v>393</v>
      </c>
      <c r="J130" s="9" t="s">
        <v>385</v>
      </c>
      <c r="K130" s="9" t="s">
        <v>394</v>
      </c>
      <c r="R130" s="7"/>
      <c r="S130" s="7"/>
    </row>
    <row r="131" spans="3:19" ht="15" customHeight="1" x14ac:dyDescent="0.25">
      <c r="C131" s="20"/>
      <c r="D131" s="55">
        <v>9</v>
      </c>
      <c r="E131" s="9" t="s">
        <v>395</v>
      </c>
      <c r="F131" s="9" t="s">
        <v>396</v>
      </c>
      <c r="G131" s="2" t="s">
        <v>397</v>
      </c>
      <c r="H131" s="9" t="s">
        <v>373</v>
      </c>
      <c r="I131" s="9" t="s">
        <v>398</v>
      </c>
      <c r="J131" s="9" t="s">
        <v>399</v>
      </c>
      <c r="K131" s="9" t="s">
        <v>386</v>
      </c>
      <c r="R131" s="7"/>
      <c r="S131" s="7"/>
    </row>
    <row r="132" spans="3:19" ht="30" x14ac:dyDescent="0.25">
      <c r="C132" s="20"/>
      <c r="D132" s="55">
        <v>10</v>
      </c>
      <c r="E132" s="9" t="s">
        <v>400</v>
      </c>
      <c r="F132" s="9" t="s">
        <v>401</v>
      </c>
      <c r="G132" s="2" t="s">
        <v>136</v>
      </c>
      <c r="H132" s="9" t="s">
        <v>373</v>
      </c>
      <c r="I132" s="9" t="s">
        <v>402</v>
      </c>
      <c r="J132" s="9" t="s">
        <v>385</v>
      </c>
      <c r="K132" s="9" t="s">
        <v>386</v>
      </c>
      <c r="R132" s="7"/>
      <c r="S132" s="7"/>
    </row>
    <row r="133" spans="3:19" ht="30" x14ac:dyDescent="0.25">
      <c r="C133" s="20"/>
      <c r="D133" s="55">
        <v>11</v>
      </c>
      <c r="E133" s="9" t="s">
        <v>381</v>
      </c>
      <c r="F133" s="9" t="s">
        <v>403</v>
      </c>
      <c r="G133" s="2" t="s">
        <v>136</v>
      </c>
      <c r="H133" s="9" t="s">
        <v>383</v>
      </c>
      <c r="I133" s="9" t="s">
        <v>404</v>
      </c>
      <c r="J133" s="9" t="s">
        <v>399</v>
      </c>
      <c r="K133" s="9" t="s">
        <v>386</v>
      </c>
      <c r="R133" s="7"/>
      <c r="S133" s="7"/>
    </row>
    <row r="134" spans="3:19" ht="30" x14ac:dyDescent="0.25">
      <c r="C134" s="20"/>
      <c r="D134" s="55">
        <v>12</v>
      </c>
      <c r="E134" s="9" t="s">
        <v>405</v>
      </c>
      <c r="F134" s="9" t="s">
        <v>406</v>
      </c>
      <c r="G134" s="2" t="s">
        <v>136</v>
      </c>
      <c r="H134" s="9" t="s">
        <v>373</v>
      </c>
      <c r="I134" s="9" t="s">
        <v>407</v>
      </c>
      <c r="J134" s="9" t="s">
        <v>385</v>
      </c>
      <c r="K134" s="9" t="s">
        <v>386</v>
      </c>
      <c r="R134" s="7"/>
      <c r="S134" s="7"/>
    </row>
    <row r="135" spans="3:19" x14ac:dyDescent="0.25">
      <c r="C135" s="20"/>
      <c r="D135" s="55">
        <v>13</v>
      </c>
      <c r="E135" s="9" t="s">
        <v>408</v>
      </c>
      <c r="F135" s="9" t="s">
        <v>409</v>
      </c>
      <c r="G135" s="2" t="s">
        <v>410</v>
      </c>
      <c r="H135" s="9" t="s">
        <v>411</v>
      </c>
      <c r="I135" s="9" t="s">
        <v>412</v>
      </c>
      <c r="J135" s="9" t="s">
        <v>399</v>
      </c>
      <c r="K135" s="9" t="s">
        <v>386</v>
      </c>
      <c r="R135" s="7"/>
      <c r="S135" s="7"/>
    </row>
    <row r="136" spans="3:19" x14ac:dyDescent="0.25">
      <c r="C136" s="20"/>
      <c r="D136" s="55">
        <v>14</v>
      </c>
      <c r="E136" s="9" t="s">
        <v>408</v>
      </c>
      <c r="F136" s="9" t="s">
        <v>413</v>
      </c>
      <c r="G136" s="2" t="s">
        <v>410</v>
      </c>
      <c r="H136" s="9" t="s">
        <v>411</v>
      </c>
      <c r="I136" s="9" t="s">
        <v>414</v>
      </c>
      <c r="J136" s="9" t="s">
        <v>399</v>
      </c>
      <c r="K136" s="9" t="s">
        <v>386</v>
      </c>
      <c r="R136" s="7"/>
      <c r="S136" s="7"/>
    </row>
    <row r="137" spans="3:19" ht="45" x14ac:dyDescent="0.25">
      <c r="C137" s="20"/>
      <c r="D137" s="55">
        <v>15</v>
      </c>
      <c r="E137" s="9" t="s">
        <v>376</v>
      </c>
      <c r="F137" s="9" t="s">
        <v>372</v>
      </c>
      <c r="G137" s="2" t="s">
        <v>28</v>
      </c>
      <c r="H137" s="9" t="s">
        <v>373</v>
      </c>
      <c r="I137" s="9" t="s">
        <v>415</v>
      </c>
      <c r="J137" s="9" t="s">
        <v>416</v>
      </c>
      <c r="K137" s="9" t="s">
        <v>380</v>
      </c>
      <c r="R137" s="7"/>
      <c r="S137" s="7"/>
    </row>
    <row r="138" spans="3:19" x14ac:dyDescent="0.25">
      <c r="C138" s="20"/>
      <c r="D138" s="55">
        <v>16</v>
      </c>
      <c r="E138" s="9" t="s">
        <v>417</v>
      </c>
      <c r="F138" s="9" t="s">
        <v>418</v>
      </c>
      <c r="G138" s="2" t="s">
        <v>121</v>
      </c>
      <c r="H138" s="9" t="s">
        <v>419</v>
      </c>
      <c r="I138" s="9" t="s">
        <v>420</v>
      </c>
      <c r="J138" s="9" t="s">
        <v>399</v>
      </c>
      <c r="K138" s="9" t="s">
        <v>386</v>
      </c>
      <c r="R138" s="7"/>
      <c r="S138" s="7"/>
    </row>
    <row r="139" spans="3:19" ht="30" x14ac:dyDescent="0.25">
      <c r="C139" s="20"/>
      <c r="D139" s="55">
        <v>17</v>
      </c>
      <c r="E139" s="9" t="s">
        <v>395</v>
      </c>
      <c r="F139" s="9" t="s">
        <v>278</v>
      </c>
      <c r="G139" s="2" t="s">
        <v>397</v>
      </c>
      <c r="H139" s="9" t="s">
        <v>373</v>
      </c>
      <c r="I139" s="9" t="s">
        <v>421</v>
      </c>
      <c r="J139" s="9" t="s">
        <v>399</v>
      </c>
      <c r="K139" s="9" t="s">
        <v>369</v>
      </c>
      <c r="R139" s="7"/>
      <c r="S139" s="7"/>
    </row>
    <row r="140" spans="3:19" ht="30" x14ac:dyDescent="0.25">
      <c r="C140" s="20"/>
      <c r="D140" s="55">
        <v>18</v>
      </c>
      <c r="E140" s="9" t="s">
        <v>395</v>
      </c>
      <c r="F140" s="9" t="s">
        <v>422</v>
      </c>
      <c r="G140" s="2" t="s">
        <v>397</v>
      </c>
      <c r="H140" s="9" t="s">
        <v>373</v>
      </c>
      <c r="I140" s="9" t="s">
        <v>423</v>
      </c>
      <c r="J140" s="9" t="s">
        <v>399</v>
      </c>
      <c r="K140" s="9" t="s">
        <v>424</v>
      </c>
      <c r="R140" s="7"/>
      <c r="S140" s="7"/>
    </row>
    <row r="141" spans="3:19" ht="30" x14ac:dyDescent="0.25">
      <c r="C141" s="20"/>
      <c r="D141" s="9">
        <v>19</v>
      </c>
      <c r="E141" s="9" t="s">
        <v>425</v>
      </c>
      <c r="F141" s="9" t="s">
        <v>426</v>
      </c>
      <c r="G141" s="2" t="s">
        <v>98</v>
      </c>
      <c r="H141" s="9" t="s">
        <v>427</v>
      </c>
      <c r="I141" s="9" t="s">
        <v>428</v>
      </c>
      <c r="J141" s="9" t="s">
        <v>429</v>
      </c>
      <c r="K141" s="9" t="s">
        <v>424</v>
      </c>
      <c r="R141" s="7"/>
      <c r="S141" s="7"/>
    </row>
    <row r="142" spans="3:19" x14ac:dyDescent="0.25">
      <c r="C142" s="20"/>
      <c r="R142" s="7"/>
      <c r="S142" s="7"/>
    </row>
    <row r="143" spans="3:19" x14ac:dyDescent="0.25">
      <c r="C143" s="20"/>
      <c r="R143" s="7"/>
      <c r="S143" s="7"/>
    </row>
    <row r="144" spans="3:19" ht="15.75" thickBot="1" x14ac:dyDescent="0.3">
      <c r="C144" s="20"/>
      <c r="R144" s="7"/>
      <c r="S144" s="7"/>
    </row>
    <row r="145" spans="3:19" ht="15" customHeight="1" thickBot="1" x14ac:dyDescent="0.3">
      <c r="C145" s="20"/>
      <c r="D145" s="1252" t="s">
        <v>430</v>
      </c>
      <c r="E145" s="1253"/>
      <c r="F145" s="1253"/>
      <c r="G145" s="1253"/>
      <c r="H145" s="1253"/>
      <c r="I145" s="1253"/>
      <c r="J145" s="1253"/>
      <c r="K145" s="1253"/>
      <c r="L145" s="1253"/>
      <c r="M145" s="1253"/>
      <c r="N145" s="1253"/>
      <c r="O145" s="1253"/>
      <c r="P145" s="1253"/>
      <c r="Q145" s="1253"/>
      <c r="R145" s="1254"/>
      <c r="S145" s="7"/>
    </row>
    <row r="146" spans="3:19" ht="15" customHeight="1" x14ac:dyDescent="0.25">
      <c r="C146" s="20"/>
      <c r="D146" s="24"/>
      <c r="E146" s="24"/>
      <c r="F146" s="24"/>
      <c r="G146" s="24"/>
      <c r="H146" s="24"/>
      <c r="I146" s="24"/>
      <c r="J146" s="24"/>
      <c r="K146" s="24"/>
      <c r="L146" s="24"/>
      <c r="M146" s="24"/>
      <c r="N146" s="24"/>
      <c r="O146" s="24"/>
      <c r="P146" s="24"/>
      <c r="Q146" s="24"/>
      <c r="R146" s="25"/>
      <c r="S146" s="7"/>
    </row>
    <row r="147" spans="3:19" ht="15" customHeight="1" x14ac:dyDescent="0.25">
      <c r="C147" s="20"/>
      <c r="D147" s="1272" t="s">
        <v>805</v>
      </c>
      <c r="E147" s="1273"/>
      <c r="F147" s="1273"/>
      <c r="G147" s="1273"/>
      <c r="H147" s="1273"/>
      <c r="I147" s="1273"/>
      <c r="J147" s="1273"/>
      <c r="K147" s="1273"/>
      <c r="L147" s="24"/>
      <c r="M147" s="24"/>
      <c r="N147" s="24"/>
      <c r="O147" s="24"/>
      <c r="P147" s="24"/>
      <c r="Q147" s="24"/>
      <c r="R147" s="25"/>
      <c r="S147" s="7"/>
    </row>
    <row r="148" spans="3:19" x14ac:dyDescent="0.25">
      <c r="C148" s="20"/>
      <c r="D148" s="9" t="s">
        <v>9</v>
      </c>
      <c r="E148" s="9" t="s">
        <v>432</v>
      </c>
      <c r="F148" s="9" t="s">
        <v>433</v>
      </c>
      <c r="G148" s="2" t="s">
        <v>434</v>
      </c>
      <c r="H148" s="9" t="s">
        <v>349</v>
      </c>
      <c r="I148" s="9" t="s">
        <v>350</v>
      </c>
      <c r="J148" s="9" t="s">
        <v>351</v>
      </c>
      <c r="K148" s="9" t="s">
        <v>352</v>
      </c>
      <c r="R148" s="7"/>
      <c r="S148" s="7"/>
    </row>
    <row r="149" spans="3:19" ht="15" customHeight="1" x14ac:dyDescent="0.25">
      <c r="C149" s="20"/>
      <c r="D149" s="23">
        <v>1</v>
      </c>
      <c r="E149" s="9" t="s">
        <v>435</v>
      </c>
      <c r="F149" s="2" t="s">
        <v>436</v>
      </c>
      <c r="G149" s="9" t="s">
        <v>437</v>
      </c>
      <c r="H149" s="9" t="s">
        <v>438</v>
      </c>
      <c r="I149" s="9" t="s">
        <v>439</v>
      </c>
      <c r="J149" s="9" t="s">
        <v>440</v>
      </c>
      <c r="K149" s="9" t="s">
        <v>806</v>
      </c>
      <c r="R149" s="7"/>
      <c r="S149" s="7"/>
    </row>
    <row r="150" spans="3:19" ht="30" x14ac:dyDescent="0.25">
      <c r="C150" s="20"/>
      <c r="D150" s="23">
        <v>2</v>
      </c>
      <c r="E150" s="9" t="s">
        <v>435</v>
      </c>
      <c r="F150" s="2" t="s">
        <v>445</v>
      </c>
      <c r="G150" s="9" t="s">
        <v>437</v>
      </c>
      <c r="H150" s="9" t="s">
        <v>691</v>
      </c>
      <c r="I150" s="9" t="s">
        <v>98</v>
      </c>
      <c r="J150" s="9" t="s">
        <v>692</v>
      </c>
      <c r="K150" s="68" t="s">
        <v>807</v>
      </c>
      <c r="R150" s="7"/>
      <c r="S150" s="7"/>
    </row>
    <row r="151" spans="3:19" ht="30" x14ac:dyDescent="0.25">
      <c r="C151" s="20"/>
      <c r="D151" s="23">
        <v>3</v>
      </c>
      <c r="E151" s="9" t="s">
        <v>448</v>
      </c>
      <c r="F151" s="2" t="s">
        <v>449</v>
      </c>
      <c r="G151" s="9" t="s">
        <v>450</v>
      </c>
      <c r="H151" s="9" t="s">
        <v>451</v>
      </c>
      <c r="I151" s="9" t="s">
        <v>98</v>
      </c>
      <c r="J151" s="68" t="s">
        <v>808</v>
      </c>
      <c r="K151" s="9" t="s">
        <v>806</v>
      </c>
      <c r="R151" s="7"/>
      <c r="S151" s="7"/>
    </row>
    <row r="152" spans="3:19" ht="30" customHeight="1" x14ac:dyDescent="0.25">
      <c r="C152" s="20"/>
      <c r="D152" s="23">
        <v>4</v>
      </c>
      <c r="E152" s="9" t="s">
        <v>453</v>
      </c>
      <c r="F152" s="2" t="s">
        <v>454</v>
      </c>
      <c r="G152" s="9" t="s">
        <v>437</v>
      </c>
      <c r="H152" s="68" t="s">
        <v>693</v>
      </c>
      <c r="I152" s="68" t="s">
        <v>439</v>
      </c>
      <c r="J152" s="68" t="s">
        <v>694</v>
      </c>
      <c r="K152" s="9" t="s">
        <v>806</v>
      </c>
      <c r="R152" s="7"/>
      <c r="S152" s="7"/>
    </row>
    <row r="153" spans="3:19" x14ac:dyDescent="0.25">
      <c r="C153" s="20"/>
      <c r="D153" s="9"/>
      <c r="E153" s="9"/>
      <c r="F153" s="9"/>
      <c r="G153" s="2"/>
      <c r="H153" s="9"/>
      <c r="I153" s="9"/>
      <c r="J153" s="9"/>
      <c r="K153" s="9"/>
      <c r="R153" s="7"/>
      <c r="S153" s="7"/>
    </row>
    <row r="154" spans="3:19" ht="15.75" thickBot="1" x14ac:dyDescent="0.3">
      <c r="C154" s="20"/>
      <c r="D154" s="11"/>
      <c r="E154" s="11"/>
      <c r="F154" s="11"/>
      <c r="G154" s="1"/>
      <c r="H154" s="11"/>
      <c r="I154" s="11"/>
      <c r="J154" s="11"/>
      <c r="K154" s="11"/>
      <c r="R154" s="7"/>
      <c r="S154" s="7"/>
    </row>
    <row r="155" spans="3:19" ht="15" customHeight="1" thickBot="1" x14ac:dyDescent="0.3">
      <c r="C155" s="20"/>
      <c r="D155" s="1252" t="s">
        <v>458</v>
      </c>
      <c r="E155" s="1253"/>
      <c r="F155" s="1253"/>
      <c r="G155" s="1253"/>
      <c r="H155" s="1253"/>
      <c r="I155" s="1253"/>
      <c r="J155" s="1253"/>
      <c r="K155" s="1253"/>
      <c r="L155" s="1253"/>
      <c r="M155" s="1253"/>
      <c r="N155" s="1253"/>
      <c r="O155" s="1253"/>
      <c r="P155" s="1253"/>
      <c r="Q155" s="1253"/>
      <c r="R155" s="1254"/>
      <c r="S155" s="7"/>
    </row>
    <row r="156" spans="3:19" x14ac:dyDescent="0.25">
      <c r="C156" s="20"/>
      <c r="D156" s="1261" t="s">
        <v>695</v>
      </c>
      <c r="E156" s="1262"/>
      <c r="F156" s="1262"/>
      <c r="G156" s="1262"/>
      <c r="H156" s="1262"/>
      <c r="I156" s="1262"/>
      <c r="J156" s="1262"/>
      <c r="K156" s="1262"/>
      <c r="R156" s="7"/>
      <c r="S156" s="7"/>
    </row>
    <row r="157" spans="3:19" x14ac:dyDescent="0.25">
      <c r="C157" s="20"/>
      <c r="D157" s="9" t="s">
        <v>9</v>
      </c>
      <c r="E157" s="9" t="s">
        <v>12</v>
      </c>
      <c r="F157" s="9" t="s">
        <v>460</v>
      </c>
      <c r="G157" s="2" t="s">
        <v>461</v>
      </c>
      <c r="H157" s="9" t="s">
        <v>462</v>
      </c>
      <c r="I157" s="9" t="s">
        <v>349</v>
      </c>
      <c r="J157" s="9" t="s">
        <v>463</v>
      </c>
      <c r="K157" s="9" t="s">
        <v>464</v>
      </c>
      <c r="R157" s="7"/>
      <c r="S157" s="7"/>
    </row>
    <row r="158" spans="3:19" x14ac:dyDescent="0.25">
      <c r="C158" s="20"/>
      <c r="D158" s="23">
        <v>1</v>
      </c>
      <c r="E158" s="23" t="s">
        <v>465</v>
      </c>
      <c r="F158" s="22" t="s">
        <v>466</v>
      </c>
      <c r="G158" s="23" t="s">
        <v>28</v>
      </c>
      <c r="H158" s="23" t="s">
        <v>467</v>
      </c>
      <c r="I158" s="23" t="s">
        <v>468</v>
      </c>
      <c r="J158" s="23" t="s">
        <v>696</v>
      </c>
      <c r="K158" s="9"/>
      <c r="R158" s="7"/>
      <c r="S158" s="7"/>
    </row>
    <row r="159" spans="3:19" ht="147.94999999999999" customHeight="1" x14ac:dyDescent="0.25">
      <c r="C159" s="20"/>
      <c r="D159" s="23">
        <v>2</v>
      </c>
      <c r="E159" s="23" t="s">
        <v>470</v>
      </c>
      <c r="F159" s="22" t="s">
        <v>471</v>
      </c>
      <c r="G159" s="23" t="s">
        <v>23</v>
      </c>
      <c r="H159" s="23" t="s">
        <v>467</v>
      </c>
      <c r="I159" s="23" t="s">
        <v>809</v>
      </c>
      <c r="J159" s="68" t="s">
        <v>810</v>
      </c>
      <c r="K159" s="100" t="s">
        <v>112</v>
      </c>
      <c r="R159" s="7"/>
      <c r="S159" s="7"/>
    </row>
    <row r="160" spans="3:19" ht="58.5" customHeight="1" x14ac:dyDescent="0.25">
      <c r="C160" s="20"/>
      <c r="D160" s="23">
        <v>3</v>
      </c>
      <c r="E160" s="23"/>
      <c r="F160" s="22" t="s">
        <v>699</v>
      </c>
      <c r="G160" s="23" t="s">
        <v>23</v>
      </c>
      <c r="H160" s="23"/>
      <c r="I160" s="23" t="s">
        <v>700</v>
      </c>
      <c r="J160" s="68" t="s">
        <v>811</v>
      </c>
      <c r="K160" s="68"/>
      <c r="R160" s="7"/>
      <c r="S160" s="7"/>
    </row>
    <row r="161" spans="3:19" ht="32.450000000000003" customHeight="1" x14ac:dyDescent="0.25">
      <c r="C161" s="20"/>
      <c r="D161" s="23">
        <v>4</v>
      </c>
      <c r="E161" s="23" t="s">
        <v>465</v>
      </c>
      <c r="F161" s="22" t="s">
        <v>335</v>
      </c>
      <c r="G161" s="23" t="s">
        <v>23</v>
      </c>
      <c r="H161" s="23" t="s">
        <v>467</v>
      </c>
      <c r="I161" s="23" t="s">
        <v>812</v>
      </c>
      <c r="J161" s="68" t="s">
        <v>813</v>
      </c>
      <c r="K161" s="68" t="s">
        <v>112</v>
      </c>
      <c r="R161" s="7"/>
      <c r="S161" s="7"/>
    </row>
    <row r="162" spans="3:19" ht="150" x14ac:dyDescent="0.25">
      <c r="C162" s="20"/>
      <c r="D162" s="23">
        <v>5</v>
      </c>
      <c r="E162" s="23"/>
      <c r="F162" s="22" t="s">
        <v>703</v>
      </c>
      <c r="G162" s="23" t="s">
        <v>23</v>
      </c>
      <c r="H162" s="23" t="s">
        <v>704</v>
      </c>
      <c r="I162" s="23" t="s">
        <v>705</v>
      </c>
      <c r="J162" s="68" t="s">
        <v>814</v>
      </c>
      <c r="K162" s="68" t="s">
        <v>815</v>
      </c>
      <c r="R162" s="7"/>
      <c r="S162" s="7"/>
    </row>
    <row r="163" spans="3:19" x14ac:dyDescent="0.25">
      <c r="C163" s="20"/>
      <c r="D163" s="23"/>
      <c r="E163" s="23"/>
      <c r="F163" s="22"/>
      <c r="G163" s="23"/>
      <c r="H163" s="23"/>
      <c r="I163" s="23"/>
      <c r="J163" s="68"/>
      <c r="K163" s="68"/>
      <c r="R163" s="7"/>
      <c r="S163" s="7"/>
    </row>
    <row r="164" spans="3:19" ht="15.75" thickBot="1" x14ac:dyDescent="0.3">
      <c r="C164" s="20"/>
      <c r="R164" s="7"/>
      <c r="S164" s="7"/>
    </row>
    <row r="165" spans="3:19" ht="16.5" thickBot="1" x14ac:dyDescent="0.3">
      <c r="C165" s="20"/>
      <c r="D165" s="1252" t="s">
        <v>476</v>
      </c>
      <c r="E165" s="1253"/>
      <c r="F165" s="1253"/>
      <c r="G165" s="1253"/>
      <c r="H165" s="1253"/>
      <c r="I165" s="1253"/>
      <c r="J165" s="1253"/>
      <c r="K165" s="1253"/>
      <c r="L165" s="1253"/>
      <c r="M165" s="1253"/>
      <c r="N165" s="1253"/>
      <c r="O165" s="1253"/>
      <c r="P165" s="1253"/>
      <c r="Q165" s="1253"/>
      <c r="R165" s="1254"/>
      <c r="S165" s="7"/>
    </row>
    <row r="166" spans="3:19" ht="21.75" thickBot="1" x14ac:dyDescent="0.4">
      <c r="C166" s="20"/>
      <c r="D166" s="1285" t="s">
        <v>477</v>
      </c>
      <c r="E166" s="1286"/>
      <c r="F166" s="90">
        <f>I183</f>
        <v>6850000</v>
      </c>
      <c r="G166" s="24"/>
      <c r="H166" s="24"/>
      <c r="I166" s="24"/>
      <c r="J166" s="24"/>
      <c r="K166" s="24"/>
      <c r="L166" s="24"/>
      <c r="M166" s="24"/>
      <c r="N166" s="24"/>
      <c r="O166" s="24"/>
      <c r="P166" s="24"/>
      <c r="Q166" s="24"/>
      <c r="R166" s="25"/>
      <c r="S166" s="7"/>
    </row>
    <row r="167" spans="3:19" ht="32.25" customHeight="1" x14ac:dyDescent="0.25">
      <c r="C167" s="20"/>
      <c r="D167" s="39" t="s">
        <v>478</v>
      </c>
      <c r="E167" s="39" t="s">
        <v>479</v>
      </c>
      <c r="F167" s="39" t="s">
        <v>480</v>
      </c>
      <c r="G167" s="2" t="s">
        <v>481</v>
      </c>
      <c r="H167" s="9" t="s">
        <v>482</v>
      </c>
      <c r="I167" s="9" t="s">
        <v>483</v>
      </c>
      <c r="J167" s="9" t="s">
        <v>484</v>
      </c>
      <c r="R167" s="7"/>
      <c r="S167" s="7"/>
    </row>
    <row r="168" spans="3:19" ht="30" x14ac:dyDescent="0.25">
      <c r="C168" s="20"/>
      <c r="D168" s="9">
        <v>1</v>
      </c>
      <c r="E168" s="9" t="s">
        <v>485</v>
      </c>
      <c r="F168" s="9" t="s">
        <v>486</v>
      </c>
      <c r="G168" s="32">
        <v>250000</v>
      </c>
      <c r="H168" s="33">
        <v>0</v>
      </c>
      <c r="I168" s="33">
        <f>G168*H168</f>
        <v>0</v>
      </c>
      <c r="J168" s="33"/>
      <c r="R168" s="7"/>
      <c r="S168" s="7"/>
    </row>
    <row r="169" spans="3:19" ht="45" x14ac:dyDescent="0.25">
      <c r="C169" s="20"/>
      <c r="D169" s="9">
        <v>2</v>
      </c>
      <c r="E169" s="9" t="s">
        <v>487</v>
      </c>
      <c r="F169" s="9" t="s">
        <v>488</v>
      </c>
      <c r="G169" s="32">
        <v>5000000</v>
      </c>
      <c r="H169" s="33"/>
      <c r="I169" s="33">
        <f t="shared" ref="I169:I182" si="0">G169*H169</f>
        <v>0</v>
      </c>
      <c r="J169" s="33"/>
      <c r="R169" s="7"/>
      <c r="S169" s="7"/>
    </row>
    <row r="170" spans="3:19" ht="60" x14ac:dyDescent="0.25">
      <c r="C170" s="20"/>
      <c r="D170" s="30">
        <v>3</v>
      </c>
      <c r="E170" s="9" t="s">
        <v>489</v>
      </c>
      <c r="F170" s="9" t="s">
        <v>486</v>
      </c>
      <c r="G170" s="32">
        <v>5000</v>
      </c>
      <c r="H170" s="33"/>
      <c r="I170" s="33">
        <f t="shared" si="0"/>
        <v>0</v>
      </c>
      <c r="J170" s="33"/>
      <c r="R170" s="7"/>
      <c r="S170" s="7"/>
    </row>
    <row r="171" spans="3:19" ht="60" x14ac:dyDescent="0.25">
      <c r="C171" s="20"/>
      <c r="D171" s="30">
        <v>4</v>
      </c>
      <c r="E171" s="9" t="s">
        <v>490</v>
      </c>
      <c r="F171" s="9" t="s">
        <v>488</v>
      </c>
      <c r="G171" s="32">
        <v>250000</v>
      </c>
      <c r="H171" s="33"/>
      <c r="I171" s="33">
        <f t="shared" si="0"/>
        <v>0</v>
      </c>
      <c r="J171" s="33"/>
      <c r="R171" s="7"/>
      <c r="S171" s="7"/>
    </row>
    <row r="172" spans="3:19" ht="75" x14ac:dyDescent="0.25">
      <c r="C172" s="20"/>
      <c r="D172" s="30">
        <v>5</v>
      </c>
      <c r="E172" s="9" t="s">
        <v>491</v>
      </c>
      <c r="F172" s="9" t="s">
        <v>488</v>
      </c>
      <c r="G172" s="32">
        <v>100000</v>
      </c>
      <c r="H172" s="33"/>
      <c r="I172" s="33">
        <f t="shared" si="0"/>
        <v>0</v>
      </c>
      <c r="J172" s="33"/>
      <c r="N172" s="11"/>
      <c r="O172" s="11"/>
      <c r="P172" s="11"/>
      <c r="Q172" s="11"/>
      <c r="R172" s="12"/>
      <c r="S172" s="7"/>
    </row>
    <row r="173" spans="3:19" ht="45" x14ac:dyDescent="0.25">
      <c r="C173" s="20"/>
      <c r="D173" s="30">
        <v>6</v>
      </c>
      <c r="E173" s="9" t="s">
        <v>492</v>
      </c>
      <c r="F173" s="9" t="s">
        <v>488</v>
      </c>
      <c r="G173" s="32">
        <v>1500000</v>
      </c>
      <c r="H173" s="33">
        <v>1</v>
      </c>
      <c r="I173" s="33">
        <f>G173*H173</f>
        <v>1500000</v>
      </c>
      <c r="J173" s="33"/>
      <c r="R173" s="7"/>
      <c r="S173" s="7"/>
    </row>
    <row r="174" spans="3:19" ht="90" x14ac:dyDescent="0.25">
      <c r="C174" s="20"/>
      <c r="D174" s="30">
        <v>7</v>
      </c>
      <c r="E174" s="9" t="s">
        <v>493</v>
      </c>
      <c r="F174" s="9" t="s">
        <v>488</v>
      </c>
      <c r="G174" s="32">
        <v>350000</v>
      </c>
      <c r="H174" s="33">
        <v>1</v>
      </c>
      <c r="I174" s="33">
        <f t="shared" si="0"/>
        <v>350000</v>
      </c>
      <c r="J174" s="33"/>
      <c r="R174" s="7"/>
      <c r="S174" s="7"/>
    </row>
    <row r="175" spans="3:19" ht="75" x14ac:dyDescent="0.25">
      <c r="C175" s="20"/>
      <c r="D175" s="81">
        <v>8</v>
      </c>
      <c r="E175" s="9" t="s">
        <v>494</v>
      </c>
      <c r="F175" s="9" t="s">
        <v>495</v>
      </c>
      <c r="G175" s="32">
        <v>175000</v>
      </c>
      <c r="H175" s="33"/>
      <c r="I175" s="33">
        <f t="shared" si="0"/>
        <v>0</v>
      </c>
      <c r="J175" s="33"/>
      <c r="R175" s="7"/>
      <c r="S175" s="7"/>
    </row>
    <row r="176" spans="3:19" ht="45" x14ac:dyDescent="0.25">
      <c r="C176" s="20"/>
      <c r="D176" s="30">
        <v>9</v>
      </c>
      <c r="E176" s="9" t="s">
        <v>496</v>
      </c>
      <c r="F176" s="9" t="s">
        <v>488</v>
      </c>
      <c r="G176" s="32">
        <v>500000</v>
      </c>
      <c r="H176" s="33"/>
      <c r="I176" s="33">
        <f t="shared" si="0"/>
        <v>0</v>
      </c>
      <c r="J176" s="33"/>
      <c r="R176" s="7"/>
      <c r="S176" s="7"/>
    </row>
    <row r="177" spans="3:19" ht="45" x14ac:dyDescent="0.25">
      <c r="C177" s="20"/>
      <c r="D177" s="30">
        <v>10</v>
      </c>
      <c r="E177" s="9" t="s">
        <v>497</v>
      </c>
      <c r="F177" s="9" t="s">
        <v>486</v>
      </c>
      <c r="G177" s="32">
        <v>10000</v>
      </c>
      <c r="H177" s="33"/>
      <c r="I177" s="33">
        <f t="shared" si="0"/>
        <v>0</v>
      </c>
      <c r="J177" s="33"/>
      <c r="R177" s="7"/>
      <c r="S177" s="7"/>
    </row>
    <row r="178" spans="3:19" ht="90" x14ac:dyDescent="0.25">
      <c r="C178" s="20"/>
      <c r="D178" s="81">
        <v>11</v>
      </c>
      <c r="E178" s="9" t="s">
        <v>498</v>
      </c>
      <c r="F178" s="9" t="s">
        <v>488</v>
      </c>
      <c r="G178" s="32">
        <v>1000000</v>
      </c>
      <c r="H178" s="33">
        <v>5</v>
      </c>
      <c r="I178" s="33">
        <f>G178*H178</f>
        <v>5000000</v>
      </c>
      <c r="J178" s="71"/>
      <c r="R178" s="7"/>
      <c r="S178" s="7"/>
    </row>
    <row r="179" spans="3:19" ht="105" x14ac:dyDescent="0.25">
      <c r="C179" s="20"/>
      <c r="D179" s="30">
        <v>12</v>
      </c>
      <c r="E179" s="9" t="s">
        <v>499</v>
      </c>
      <c r="F179" s="9" t="s">
        <v>488</v>
      </c>
      <c r="G179" s="32">
        <v>500000</v>
      </c>
      <c r="H179" s="33"/>
      <c r="I179" s="33">
        <f t="shared" si="0"/>
        <v>0</v>
      </c>
      <c r="J179" s="33"/>
      <c r="R179" s="7"/>
      <c r="S179" s="7"/>
    </row>
    <row r="180" spans="3:19" ht="75" x14ac:dyDescent="0.25">
      <c r="C180" s="20"/>
      <c r="D180" s="30">
        <v>13</v>
      </c>
      <c r="E180" s="9" t="s">
        <v>500</v>
      </c>
      <c r="F180" s="9" t="s">
        <v>488</v>
      </c>
      <c r="G180" s="32">
        <v>250000</v>
      </c>
      <c r="H180" s="33"/>
      <c r="I180" s="33">
        <f t="shared" si="0"/>
        <v>0</v>
      </c>
      <c r="J180" s="33"/>
      <c r="R180" s="7"/>
      <c r="S180" s="7"/>
    </row>
    <row r="181" spans="3:19" x14ac:dyDescent="0.25">
      <c r="C181" s="20"/>
      <c r="D181" s="30">
        <v>14</v>
      </c>
      <c r="E181" s="9" t="s">
        <v>501</v>
      </c>
      <c r="F181" s="9"/>
      <c r="G181" s="32"/>
      <c r="H181" s="33">
        <v>0</v>
      </c>
      <c r="I181" s="33">
        <f t="shared" si="0"/>
        <v>0</v>
      </c>
      <c r="J181" s="33"/>
      <c r="R181" s="7"/>
      <c r="S181" s="7"/>
    </row>
    <row r="182" spans="3:19" x14ac:dyDescent="0.25">
      <c r="C182" s="20"/>
      <c r="D182" s="30">
        <v>15</v>
      </c>
      <c r="E182" s="9" t="s">
        <v>502</v>
      </c>
      <c r="F182" s="9"/>
      <c r="G182" s="32"/>
      <c r="H182" s="33">
        <v>0</v>
      </c>
      <c r="I182" s="33">
        <f t="shared" si="0"/>
        <v>0</v>
      </c>
      <c r="J182" s="33"/>
      <c r="R182" s="7"/>
      <c r="S182" s="7"/>
    </row>
    <row r="183" spans="3:19" ht="18.75" x14ac:dyDescent="0.3">
      <c r="C183" s="20"/>
      <c r="D183" s="1257" t="s">
        <v>503</v>
      </c>
      <c r="E183" s="1257"/>
      <c r="F183" s="1257"/>
      <c r="G183" s="1257"/>
      <c r="H183" s="1258"/>
      <c r="I183" s="38">
        <f>SUM(I168:I182)</f>
        <v>6850000</v>
      </c>
      <c r="J183" s="9"/>
      <c r="R183" s="7"/>
      <c r="S183" s="7"/>
    </row>
    <row r="184" spans="3:19" x14ac:dyDescent="0.25">
      <c r="C184" s="20"/>
      <c r="R184" s="7"/>
      <c r="S184" s="7"/>
    </row>
    <row r="185" spans="3:19" ht="15.75" thickBot="1" x14ac:dyDescent="0.3">
      <c r="C185" s="20"/>
      <c r="R185" s="7"/>
      <c r="S185" s="7"/>
    </row>
    <row r="186" spans="3:19" ht="16.5" thickBot="1" x14ac:dyDescent="0.3">
      <c r="C186" s="20"/>
      <c r="D186" s="1252" t="s">
        <v>504</v>
      </c>
      <c r="E186" s="1253"/>
      <c r="F186" s="1253"/>
      <c r="G186" s="1253"/>
      <c r="H186" s="1253"/>
      <c r="I186" s="1253"/>
      <c r="J186" s="1253"/>
      <c r="K186" s="1253"/>
      <c r="L186" s="1253"/>
      <c r="M186" s="1253"/>
      <c r="N186" s="1253"/>
      <c r="O186" s="1253"/>
      <c r="P186" s="1253"/>
      <c r="Q186" s="1253"/>
      <c r="R186" s="1254"/>
      <c r="S186" s="7"/>
    </row>
    <row r="187" spans="3:19" ht="15.75" x14ac:dyDescent="0.25">
      <c r="C187" s="20"/>
      <c r="D187" s="59" t="s">
        <v>816</v>
      </c>
      <c r="E187" s="59"/>
      <c r="R187" s="7"/>
      <c r="S187" s="7"/>
    </row>
    <row r="188" spans="3:19" x14ac:dyDescent="0.25">
      <c r="C188" s="20"/>
      <c r="D188" t="s">
        <v>817</v>
      </c>
      <c r="R188" s="7"/>
      <c r="S188" s="7"/>
    </row>
    <row r="189" spans="3:19" x14ac:dyDescent="0.25">
      <c r="C189" s="20"/>
      <c r="R189" s="7"/>
      <c r="S189" s="7"/>
    </row>
    <row r="190" spans="3:19" x14ac:dyDescent="0.25">
      <c r="C190" s="20"/>
      <c r="R190" s="7"/>
      <c r="S190" s="7"/>
    </row>
    <row r="191" spans="3:19" x14ac:dyDescent="0.25">
      <c r="C191" s="20"/>
      <c r="R191" s="7"/>
      <c r="S191" s="7"/>
    </row>
    <row r="192" spans="3:19" x14ac:dyDescent="0.25">
      <c r="C192" s="20"/>
      <c r="R192" s="7"/>
      <c r="S192" s="7"/>
    </row>
    <row r="193" spans="3:19" x14ac:dyDescent="0.25">
      <c r="C193" s="20"/>
      <c r="R193" s="7"/>
      <c r="S193" s="7"/>
    </row>
    <row r="194" spans="3:19" ht="15.75" thickBot="1" x14ac:dyDescent="0.3">
      <c r="C194" s="20"/>
      <c r="R194" s="7"/>
      <c r="S194" s="7"/>
    </row>
    <row r="195" spans="3:19" ht="16.5" thickBot="1" x14ac:dyDescent="0.3">
      <c r="C195" s="20"/>
      <c r="D195" s="1252" t="s">
        <v>505</v>
      </c>
      <c r="E195" s="1253"/>
      <c r="F195" s="1253"/>
      <c r="G195" s="1253"/>
      <c r="H195" s="1253"/>
      <c r="I195" s="1253"/>
      <c r="J195" s="1253"/>
      <c r="K195" s="1253"/>
      <c r="L195" s="1253"/>
      <c r="M195" s="1253"/>
      <c r="N195" s="1253"/>
      <c r="O195" s="1253"/>
      <c r="P195" s="1253"/>
      <c r="Q195" s="1253"/>
      <c r="R195" s="1254"/>
      <c r="S195" s="7"/>
    </row>
    <row r="196" spans="3:19" ht="15.75" x14ac:dyDescent="0.25">
      <c r="C196" s="20"/>
      <c r="D196" s="1259" t="s">
        <v>506</v>
      </c>
      <c r="E196" s="1260"/>
      <c r="F196" s="1260"/>
      <c r="G196" s="1260"/>
      <c r="H196" s="1260"/>
      <c r="I196" s="1260"/>
      <c r="J196" s="1260"/>
      <c r="K196" s="1260"/>
      <c r="L196" s="24"/>
      <c r="M196" s="24"/>
      <c r="N196" s="24"/>
      <c r="O196" s="24"/>
      <c r="P196" s="24"/>
      <c r="Q196" s="24"/>
      <c r="R196" s="25"/>
      <c r="S196" s="7"/>
    </row>
    <row r="197" spans="3:19" ht="15.75" x14ac:dyDescent="0.25">
      <c r="C197" s="20"/>
      <c r="D197" s="1246" t="s">
        <v>507</v>
      </c>
      <c r="E197" s="1247"/>
      <c r="F197" s="1247"/>
      <c r="G197" s="1247"/>
      <c r="H197" s="1247"/>
      <c r="I197" s="1247"/>
      <c r="J197" s="1247"/>
      <c r="K197" s="24"/>
      <c r="L197" s="24"/>
      <c r="M197" s="24"/>
      <c r="N197" s="24"/>
      <c r="O197" s="24"/>
      <c r="P197" s="24"/>
      <c r="Q197" s="24"/>
      <c r="R197" s="25"/>
      <c r="S197" s="7"/>
    </row>
    <row r="198" spans="3:19" ht="15.75" x14ac:dyDescent="0.25">
      <c r="C198" s="20"/>
      <c r="D198" s="1246" t="s">
        <v>818</v>
      </c>
      <c r="E198" s="1247"/>
      <c r="F198" s="1247"/>
      <c r="G198" s="1247"/>
      <c r="H198" s="1247"/>
      <c r="I198" s="59"/>
      <c r="J198" s="59"/>
      <c r="K198" s="59"/>
      <c r="R198" s="7"/>
      <c r="S198" s="7"/>
    </row>
    <row r="199" spans="3:19" ht="15.75" x14ac:dyDescent="0.25">
      <c r="C199" s="20"/>
      <c r="D199" s="1248" t="s">
        <v>509</v>
      </c>
      <c r="E199" s="1249"/>
      <c r="F199" s="1249"/>
      <c r="G199" s="1249"/>
      <c r="H199" s="59"/>
      <c r="I199" s="59"/>
      <c r="J199" s="59"/>
      <c r="K199" s="59"/>
      <c r="R199" s="7"/>
      <c r="S199" s="7"/>
    </row>
    <row r="200" spans="3:19" x14ac:dyDescent="0.25">
      <c r="C200" s="20"/>
      <c r="R200" s="7"/>
      <c r="S200" s="7"/>
    </row>
    <row r="201" spans="3:19" ht="15.75" thickBot="1" x14ac:dyDescent="0.3">
      <c r="C201" s="20"/>
      <c r="D201" s="15"/>
      <c r="E201" s="16"/>
      <c r="F201" s="16"/>
      <c r="G201" s="16"/>
      <c r="H201" s="16"/>
      <c r="I201" s="16"/>
      <c r="J201" s="16"/>
      <c r="K201" s="13"/>
      <c r="L201" s="13"/>
      <c r="M201" s="13"/>
      <c r="N201" s="13"/>
      <c r="O201" s="13"/>
      <c r="P201" s="13"/>
      <c r="Q201" s="13"/>
      <c r="R201" s="14"/>
      <c r="S201" s="7"/>
    </row>
    <row r="202" spans="3:19" ht="15.75" x14ac:dyDescent="0.25">
      <c r="C202" s="20"/>
      <c r="D202" s="1250" t="s">
        <v>510</v>
      </c>
      <c r="E202" s="1251"/>
      <c r="F202" s="59" t="s">
        <v>511</v>
      </c>
      <c r="S202" s="7"/>
    </row>
    <row r="203" spans="3:19" ht="15.75" thickBot="1" x14ac:dyDescent="0.3">
      <c r="C203" s="31"/>
      <c r="D203" s="16"/>
      <c r="E203" s="16"/>
      <c r="F203" s="16"/>
      <c r="G203" s="16"/>
      <c r="H203" s="16"/>
      <c r="I203" s="16"/>
      <c r="J203" s="16"/>
      <c r="K203" s="16"/>
      <c r="L203" s="16"/>
      <c r="M203" s="16"/>
      <c r="N203" s="16"/>
      <c r="O203" s="16"/>
      <c r="P203" s="16"/>
      <c r="Q203" s="16"/>
      <c r="R203" s="16"/>
      <c r="S203" s="17"/>
    </row>
  </sheetData>
  <mergeCells count="35">
    <mergeCell ref="D68:R68"/>
    <mergeCell ref="D15:J15"/>
    <mergeCell ref="D17:R17"/>
    <mergeCell ref="D18:P18"/>
    <mergeCell ref="D27:R27"/>
    <mergeCell ref="D28:R28"/>
    <mergeCell ref="D37:R37"/>
    <mergeCell ref="D45:M45"/>
    <mergeCell ref="N45:R45"/>
    <mergeCell ref="D38:P38"/>
    <mergeCell ref="D47:M47"/>
    <mergeCell ref="D60:R60"/>
    <mergeCell ref="D62:K62"/>
    <mergeCell ref="D156:K156"/>
    <mergeCell ref="D70:P70"/>
    <mergeCell ref="D100:R100"/>
    <mergeCell ref="D102:K102"/>
    <mergeCell ref="D117:R117"/>
    <mergeCell ref="D118:K118"/>
    <mergeCell ref="D119:K119"/>
    <mergeCell ref="D120:K120"/>
    <mergeCell ref="D121:K121"/>
    <mergeCell ref="D145:R145"/>
    <mergeCell ref="D147:K147"/>
    <mergeCell ref="D155:R155"/>
    <mergeCell ref="D197:J197"/>
    <mergeCell ref="D198:H198"/>
    <mergeCell ref="D199:G199"/>
    <mergeCell ref="D202:E202"/>
    <mergeCell ref="D165:R165"/>
    <mergeCell ref="D166:E166"/>
    <mergeCell ref="D183:H183"/>
    <mergeCell ref="D186:R186"/>
    <mergeCell ref="D195:R195"/>
    <mergeCell ref="D196:K196"/>
  </mergeCells>
  <phoneticPr fontId="20" type="noConversion"/>
  <pageMargins left="0.7" right="0.7" top="0.75" bottom="0.75" header="0.3" footer="0.3"/>
  <pageSetup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216"/>
  <sheetViews>
    <sheetView showGridLines="0" topLeftCell="A18" zoomScale="60" zoomScaleNormal="60" workbookViewId="0">
      <selection activeCell="E41" sqref="E41:K41"/>
    </sheetView>
  </sheetViews>
  <sheetFormatPr defaultColWidth="9.140625" defaultRowHeight="15.75" x14ac:dyDescent="0.25"/>
  <cols>
    <col min="1" max="3" width="9.140625" style="59"/>
    <col min="4" max="4" width="12.140625" style="59" customWidth="1"/>
    <col min="5" max="5" width="23.85546875" style="59" bestFit="1" customWidth="1"/>
    <col min="6" max="6" width="30.85546875" style="59" customWidth="1"/>
    <col min="7" max="7" width="23" style="59" bestFit="1" customWidth="1"/>
    <col min="8" max="8" width="30.42578125" style="59" customWidth="1"/>
    <col min="9" max="9" width="34.42578125" style="59" bestFit="1" customWidth="1"/>
    <col min="10" max="10" width="24.85546875" style="59" customWidth="1"/>
    <col min="11" max="11" width="35.42578125" style="59" bestFit="1" customWidth="1"/>
    <col min="12" max="12" width="15.42578125" style="59" bestFit="1" customWidth="1"/>
    <col min="13" max="13" width="23" style="59" customWidth="1"/>
    <col min="14" max="14" width="22.85546875" style="59" customWidth="1"/>
    <col min="15" max="15" width="30.85546875" style="59" bestFit="1" customWidth="1"/>
    <col min="16" max="16" width="28.140625" style="59" customWidth="1"/>
    <col min="17" max="17" width="20" style="59" customWidth="1"/>
    <col min="18" max="18" width="26.140625" style="59" customWidth="1"/>
    <col min="19" max="16384" width="9.140625" style="59"/>
  </cols>
  <sheetData>
    <row r="1" spans="3:19" ht="16.5" thickBot="1" x14ac:dyDescent="0.3"/>
    <row r="2" spans="3:19" x14ac:dyDescent="0.25">
      <c r="C2" s="111"/>
      <c r="D2" s="111"/>
      <c r="E2" s="112"/>
      <c r="F2" s="112"/>
      <c r="G2" s="112"/>
      <c r="H2" s="112"/>
      <c r="I2" s="112"/>
      <c r="J2" s="112"/>
      <c r="K2" s="112"/>
      <c r="L2" s="112"/>
      <c r="M2" s="112"/>
      <c r="N2" s="112"/>
      <c r="O2" s="112"/>
      <c r="P2" s="112"/>
      <c r="Q2" s="112"/>
      <c r="R2" s="113"/>
      <c r="S2" s="113"/>
    </row>
    <row r="3" spans="3:19" x14ac:dyDescent="0.25">
      <c r="C3" s="114"/>
      <c r="D3" s="114"/>
      <c r="R3" s="115"/>
      <c r="S3" s="115"/>
    </row>
    <row r="4" spans="3:19" x14ac:dyDescent="0.25">
      <c r="C4" s="114"/>
      <c r="D4" s="114"/>
      <c r="R4" s="115"/>
      <c r="S4" s="115"/>
    </row>
    <row r="5" spans="3:19" x14ac:dyDescent="0.25">
      <c r="C5" s="114"/>
      <c r="D5" s="114"/>
      <c r="R5" s="115"/>
      <c r="S5" s="115"/>
    </row>
    <row r="6" spans="3:19" x14ac:dyDescent="0.25">
      <c r="C6" s="114"/>
      <c r="D6" s="114"/>
      <c r="R6" s="115"/>
      <c r="S6" s="115"/>
    </row>
    <row r="7" spans="3:19" x14ac:dyDescent="0.25">
      <c r="C7" s="114"/>
      <c r="D7" s="114"/>
      <c r="R7" s="115"/>
      <c r="S7" s="115"/>
    </row>
    <row r="8" spans="3:19" x14ac:dyDescent="0.25">
      <c r="C8" s="114"/>
      <c r="D8" s="114"/>
      <c r="R8" s="115"/>
      <c r="S8" s="115"/>
    </row>
    <row r="9" spans="3:19" x14ac:dyDescent="0.25">
      <c r="C9" s="114"/>
      <c r="D9" s="114"/>
      <c r="R9" s="115"/>
      <c r="S9" s="115"/>
    </row>
    <row r="10" spans="3:19" x14ac:dyDescent="0.25">
      <c r="C10" s="114"/>
      <c r="D10" s="116" t="s">
        <v>0</v>
      </c>
      <c r="R10" s="115"/>
      <c r="S10" s="115"/>
    </row>
    <row r="11" spans="3:19" x14ac:dyDescent="0.25">
      <c r="C11" s="114"/>
      <c r="D11" s="117" t="s">
        <v>1</v>
      </c>
      <c r="E11" s="59" t="s">
        <v>2</v>
      </c>
      <c r="R11" s="115"/>
      <c r="S11" s="115"/>
    </row>
    <row r="12" spans="3:19" x14ac:dyDescent="0.25">
      <c r="C12" s="114"/>
      <c r="D12" s="117" t="s">
        <v>3</v>
      </c>
      <c r="E12" s="59" t="s">
        <v>4</v>
      </c>
      <c r="R12" s="115"/>
      <c r="S12" s="115"/>
    </row>
    <row r="13" spans="3:19" x14ac:dyDescent="0.25">
      <c r="C13" s="114"/>
      <c r="D13" s="117" t="s">
        <v>5</v>
      </c>
      <c r="E13" s="118"/>
      <c r="R13" s="115"/>
      <c r="S13" s="115"/>
    </row>
    <row r="14" spans="3:19" x14ac:dyDescent="0.25">
      <c r="C14" s="114"/>
      <c r="D14" s="114"/>
      <c r="R14" s="115"/>
      <c r="S14" s="115"/>
    </row>
    <row r="15" spans="3:19" ht="28.5" x14ac:dyDescent="0.45">
      <c r="C15" s="114"/>
      <c r="D15" s="1287" t="s">
        <v>819</v>
      </c>
      <c r="E15" s="1288"/>
      <c r="F15" s="1288"/>
      <c r="G15" s="1288"/>
      <c r="H15" s="1288"/>
      <c r="I15" s="1288"/>
      <c r="J15" s="1288"/>
      <c r="R15" s="115"/>
      <c r="S15" s="115"/>
    </row>
    <row r="16" spans="3:19" ht="16.5" thickBot="1" x14ac:dyDescent="0.3">
      <c r="C16" s="114"/>
      <c r="D16" s="114"/>
      <c r="R16" s="115"/>
      <c r="S16" s="115"/>
    </row>
    <row r="17" spans="3:19" ht="16.5" thickBot="1" x14ac:dyDescent="0.3">
      <c r="C17" s="119"/>
      <c r="D17" s="1276" t="s">
        <v>7</v>
      </c>
      <c r="E17" s="1277"/>
      <c r="F17" s="1277"/>
      <c r="G17" s="1277"/>
      <c r="H17" s="1277"/>
      <c r="I17" s="1277"/>
      <c r="J17" s="1277"/>
      <c r="K17" s="1277"/>
      <c r="L17" s="1277"/>
      <c r="M17" s="1277"/>
      <c r="N17" s="1277"/>
      <c r="O17" s="1277"/>
      <c r="P17" s="1277"/>
      <c r="Q17" s="1277"/>
      <c r="R17" s="1278"/>
      <c r="S17" s="115"/>
    </row>
    <row r="18" spans="3:19" x14ac:dyDescent="0.25">
      <c r="C18" s="119"/>
      <c r="D18" s="1289" t="s">
        <v>820</v>
      </c>
      <c r="E18" s="1289"/>
      <c r="F18" s="1289"/>
      <c r="G18" s="1289"/>
      <c r="H18" s="1289"/>
      <c r="I18" s="1289"/>
      <c r="J18" s="1289"/>
      <c r="K18" s="1289"/>
      <c r="L18" s="1289"/>
      <c r="M18" s="1289"/>
      <c r="N18" s="1289"/>
      <c r="O18" s="1289"/>
      <c r="P18" s="1289"/>
      <c r="Q18" s="24"/>
      <c r="R18" s="115"/>
      <c r="S18" s="115"/>
    </row>
    <row r="19" spans="3:19" ht="47.25" x14ac:dyDescent="0.25">
      <c r="C19" s="119"/>
      <c r="D19" s="120" t="s">
        <v>9</v>
      </c>
      <c r="E19" s="120" t="s">
        <v>10</v>
      </c>
      <c r="F19" s="121" t="s">
        <v>11</v>
      </c>
      <c r="G19" s="122" t="s">
        <v>12</v>
      </c>
      <c r="H19" s="121" t="s">
        <v>13</v>
      </c>
      <c r="I19" s="122" t="s">
        <v>14</v>
      </c>
      <c r="J19" s="121" t="s">
        <v>15</v>
      </c>
      <c r="K19" s="122" t="s">
        <v>16</v>
      </c>
      <c r="L19" s="122" t="s">
        <v>17</v>
      </c>
      <c r="M19" s="122" t="s">
        <v>18</v>
      </c>
      <c r="N19" s="123" t="s">
        <v>19</v>
      </c>
      <c r="O19" s="122" t="s">
        <v>20</v>
      </c>
      <c r="P19" s="122" t="s">
        <v>21</v>
      </c>
      <c r="Q19" s="124"/>
      <c r="R19" s="115"/>
      <c r="S19" s="115"/>
    </row>
    <row r="20" spans="3:19" ht="43.5" customHeight="1" x14ac:dyDescent="0.25">
      <c r="C20" s="119"/>
      <c r="D20" s="125">
        <v>1</v>
      </c>
      <c r="E20" s="126">
        <v>43930</v>
      </c>
      <c r="F20" s="127" t="s">
        <v>22</v>
      </c>
      <c r="G20" s="128" t="s">
        <v>23</v>
      </c>
      <c r="H20" s="127">
        <v>49</v>
      </c>
      <c r="I20" s="128" t="s">
        <v>24</v>
      </c>
      <c r="J20" s="127" t="s">
        <v>25</v>
      </c>
      <c r="K20" s="129">
        <v>77</v>
      </c>
      <c r="L20" s="128" t="s">
        <v>821</v>
      </c>
      <c r="M20" s="130">
        <v>2023</v>
      </c>
      <c r="N20" s="127">
        <v>804</v>
      </c>
      <c r="O20" s="127">
        <v>2023</v>
      </c>
      <c r="P20" s="127" t="s">
        <v>26</v>
      </c>
      <c r="Q20" s="131"/>
      <c r="R20" s="115"/>
      <c r="S20" s="115"/>
    </row>
    <row r="21" spans="3:19" ht="63" customHeight="1" x14ac:dyDescent="0.25">
      <c r="C21" s="119"/>
      <c r="D21" s="125">
        <v>2</v>
      </c>
      <c r="E21" s="126">
        <v>43932</v>
      </c>
      <c r="F21" s="127" t="s">
        <v>27</v>
      </c>
      <c r="G21" s="128" t="s">
        <v>28</v>
      </c>
      <c r="H21" s="127">
        <v>35</v>
      </c>
      <c r="I21" s="128" t="s">
        <v>29</v>
      </c>
      <c r="J21" s="127" t="s">
        <v>30</v>
      </c>
      <c r="K21" s="129" t="s">
        <v>31</v>
      </c>
      <c r="L21" s="128" t="s">
        <v>822</v>
      </c>
      <c r="M21" s="130">
        <v>2021</v>
      </c>
      <c r="N21" s="127">
        <v>57.4</v>
      </c>
      <c r="O21" s="127">
        <v>2021</v>
      </c>
      <c r="P21" s="127" t="s">
        <v>823</v>
      </c>
      <c r="Q21" s="131"/>
      <c r="R21" s="115"/>
      <c r="S21" s="115"/>
    </row>
    <row r="22" spans="3:19" ht="42" customHeight="1" x14ac:dyDescent="0.25">
      <c r="C22" s="119"/>
      <c r="D22" s="125">
        <v>3</v>
      </c>
      <c r="E22" s="126" t="s">
        <v>33</v>
      </c>
      <c r="F22" s="127" t="s">
        <v>34</v>
      </c>
      <c r="G22" s="128" t="s">
        <v>28</v>
      </c>
      <c r="H22" s="127">
        <v>46</v>
      </c>
      <c r="I22" s="128" t="s">
        <v>35</v>
      </c>
      <c r="J22" s="127" t="s">
        <v>30</v>
      </c>
      <c r="K22" s="129" t="s">
        <v>36</v>
      </c>
      <c r="L22" s="132">
        <v>19000</v>
      </c>
      <c r="M22" s="130">
        <v>2021</v>
      </c>
      <c r="N22" s="127">
        <v>218.06</v>
      </c>
      <c r="O22" s="127">
        <v>2021</v>
      </c>
      <c r="P22" s="127" t="s">
        <v>824</v>
      </c>
      <c r="Q22" s="131"/>
      <c r="R22" s="115"/>
      <c r="S22" s="115"/>
    </row>
    <row r="23" spans="3:19" ht="42" customHeight="1" x14ac:dyDescent="0.25">
      <c r="C23" s="119"/>
      <c r="D23" s="125">
        <v>4</v>
      </c>
      <c r="E23" s="126" t="s">
        <v>825</v>
      </c>
      <c r="F23" s="127" t="s">
        <v>826</v>
      </c>
      <c r="G23" s="128" t="s">
        <v>28</v>
      </c>
      <c r="H23" s="127">
        <v>35</v>
      </c>
      <c r="I23" s="128" t="s">
        <v>827</v>
      </c>
      <c r="J23" s="127" t="s">
        <v>828</v>
      </c>
      <c r="K23" s="129"/>
      <c r="L23" s="132"/>
      <c r="M23" s="133"/>
      <c r="N23" s="129"/>
      <c r="O23" s="129"/>
      <c r="P23" s="127" t="s">
        <v>829</v>
      </c>
      <c r="Q23" s="131"/>
      <c r="R23" s="115"/>
      <c r="S23" s="115"/>
    </row>
    <row r="24" spans="3:19" ht="42" customHeight="1" x14ac:dyDescent="0.25">
      <c r="C24" s="119"/>
      <c r="D24" s="125">
        <v>5</v>
      </c>
      <c r="E24" s="134">
        <v>44354</v>
      </c>
      <c r="F24" s="135" t="s">
        <v>830</v>
      </c>
      <c r="G24" s="136" t="s">
        <v>28</v>
      </c>
      <c r="H24" s="135" t="s">
        <v>831</v>
      </c>
      <c r="I24" s="136" t="s">
        <v>831</v>
      </c>
      <c r="J24" s="135" t="s">
        <v>30</v>
      </c>
      <c r="K24" s="137" t="s">
        <v>832</v>
      </c>
      <c r="L24" s="136" t="s">
        <v>124</v>
      </c>
      <c r="M24" s="138" t="s">
        <v>124</v>
      </c>
      <c r="N24" s="137" t="s">
        <v>124</v>
      </c>
      <c r="O24" s="137" t="s">
        <v>124</v>
      </c>
      <c r="P24" s="139" t="s">
        <v>829</v>
      </c>
      <c r="Q24" s="131"/>
      <c r="R24" s="115"/>
      <c r="S24" s="115"/>
    </row>
    <row r="25" spans="3:19" x14ac:dyDescent="0.25">
      <c r="C25" s="119"/>
      <c r="H25" s="131"/>
      <c r="J25" s="131"/>
      <c r="K25" s="131"/>
      <c r="L25" s="131"/>
      <c r="M25" s="131"/>
      <c r="N25" s="131"/>
      <c r="O25" s="131"/>
      <c r="P25" s="131"/>
      <c r="Q25" s="131"/>
      <c r="R25" s="115"/>
      <c r="S25" s="115"/>
    </row>
    <row r="26" spans="3:19" x14ac:dyDescent="0.25">
      <c r="C26" s="119"/>
      <c r="H26" s="131"/>
      <c r="J26" s="131"/>
      <c r="K26" s="131"/>
      <c r="L26" s="131"/>
      <c r="M26" s="131"/>
      <c r="N26" s="131"/>
      <c r="O26" s="131"/>
      <c r="P26" s="131"/>
      <c r="Q26" s="131"/>
      <c r="R26" s="115"/>
      <c r="S26" s="115"/>
    </row>
    <row r="27" spans="3:19" ht="16.5" thickBot="1" x14ac:dyDescent="0.3">
      <c r="C27" s="119"/>
      <c r="R27" s="115"/>
      <c r="S27" s="115"/>
    </row>
    <row r="28" spans="3:19" ht="16.5" thickBot="1" x14ac:dyDescent="0.3">
      <c r="C28" s="119"/>
      <c r="D28" s="1252" t="s">
        <v>37</v>
      </c>
      <c r="E28" s="1253"/>
      <c r="F28" s="1253"/>
      <c r="G28" s="1253"/>
      <c r="H28" s="1253"/>
      <c r="I28" s="1253"/>
      <c r="J28" s="1253"/>
      <c r="K28" s="1253"/>
      <c r="L28" s="1253"/>
      <c r="M28" s="1253"/>
      <c r="N28" s="1253"/>
      <c r="O28" s="1253"/>
      <c r="P28" s="1253"/>
      <c r="Q28" s="1253"/>
      <c r="R28" s="1254"/>
      <c r="S28" s="115"/>
    </row>
    <row r="29" spans="3:19" x14ac:dyDescent="0.25">
      <c r="C29" s="119"/>
      <c r="D29" s="1290" t="s">
        <v>833</v>
      </c>
      <c r="E29" s="1291"/>
      <c r="F29" s="1291"/>
      <c r="G29" s="1291"/>
      <c r="H29" s="1291"/>
      <c r="I29" s="1291"/>
      <c r="J29" s="1291"/>
      <c r="K29" s="1291"/>
      <c r="L29" s="1291"/>
      <c r="M29" s="1291"/>
      <c r="N29" s="1291"/>
      <c r="O29" s="1291"/>
      <c r="P29" s="1291"/>
      <c r="Q29" s="1291"/>
      <c r="R29" s="1292"/>
      <c r="S29" s="115"/>
    </row>
    <row r="30" spans="3:19" ht="35.450000000000003" customHeight="1" x14ac:dyDescent="0.25">
      <c r="C30" s="119"/>
      <c r="D30" s="120" t="s">
        <v>9</v>
      </c>
      <c r="E30" s="120" t="s">
        <v>10</v>
      </c>
      <c r="F30" s="121" t="s">
        <v>39</v>
      </c>
      <c r="G30" s="122" t="s">
        <v>12</v>
      </c>
      <c r="H30" s="122" t="s">
        <v>40</v>
      </c>
      <c r="I30" s="122" t="s">
        <v>41</v>
      </c>
      <c r="J30" s="121" t="s">
        <v>42</v>
      </c>
      <c r="K30" s="122" t="s">
        <v>43</v>
      </c>
      <c r="L30" s="140" t="s">
        <v>14</v>
      </c>
      <c r="M30" s="122" t="s">
        <v>44</v>
      </c>
      <c r="N30" s="123" t="s">
        <v>45</v>
      </c>
      <c r="O30" s="122" t="s">
        <v>46</v>
      </c>
      <c r="P30" s="122" t="s">
        <v>47</v>
      </c>
      <c r="Q30" s="122" t="s">
        <v>21</v>
      </c>
      <c r="R30" s="141"/>
      <c r="S30" s="115"/>
    </row>
    <row r="31" spans="3:19" ht="126" x14ac:dyDescent="0.25">
      <c r="C31" s="119"/>
      <c r="D31" s="142">
        <v>1</v>
      </c>
      <c r="E31" s="128"/>
      <c r="F31" s="127"/>
      <c r="G31" s="128" t="s">
        <v>48</v>
      </c>
      <c r="H31" s="127" t="s">
        <v>49</v>
      </c>
      <c r="I31" s="128" t="s">
        <v>50</v>
      </c>
      <c r="J31" s="127" t="s">
        <v>51</v>
      </c>
      <c r="K31" s="128" t="s">
        <v>52</v>
      </c>
      <c r="L31" s="127" t="s">
        <v>53</v>
      </c>
      <c r="M31" s="128" t="s">
        <v>54</v>
      </c>
      <c r="N31" s="127" t="s">
        <v>55</v>
      </c>
      <c r="O31" s="128">
        <v>1.18</v>
      </c>
      <c r="P31" s="127"/>
      <c r="Q31" s="127" t="s">
        <v>56</v>
      </c>
      <c r="R31" s="115"/>
      <c r="S31" s="115"/>
    </row>
    <row r="32" spans="3:19" ht="31.5" x14ac:dyDescent="0.25">
      <c r="C32" s="119"/>
      <c r="D32" s="142">
        <v>2</v>
      </c>
      <c r="E32" s="128" t="s">
        <v>519</v>
      </c>
      <c r="F32" s="127"/>
      <c r="G32" s="128" t="s">
        <v>48</v>
      </c>
      <c r="H32" s="127" t="s">
        <v>520</v>
      </c>
      <c r="I32" s="128" t="s">
        <v>50</v>
      </c>
      <c r="J32" s="127" t="s">
        <v>51</v>
      </c>
      <c r="K32" s="128" t="s">
        <v>52</v>
      </c>
      <c r="L32" s="127" t="s">
        <v>53</v>
      </c>
      <c r="M32" s="127" t="s">
        <v>521</v>
      </c>
      <c r="N32" s="127" t="s">
        <v>522</v>
      </c>
      <c r="O32" s="128" t="s">
        <v>523</v>
      </c>
      <c r="P32" s="127" t="s">
        <v>524</v>
      </c>
      <c r="Q32" s="127" t="s">
        <v>32</v>
      </c>
      <c r="R32" s="115"/>
      <c r="S32" s="115"/>
    </row>
    <row r="33" spans="3:19" ht="31.5" x14ac:dyDescent="0.25">
      <c r="C33" s="119"/>
      <c r="D33" s="142">
        <v>3</v>
      </c>
      <c r="E33" s="128" t="s">
        <v>519</v>
      </c>
      <c r="F33" s="127"/>
      <c r="G33" s="128" t="s">
        <v>48</v>
      </c>
      <c r="H33" s="127" t="s">
        <v>520</v>
      </c>
      <c r="I33" s="128" t="s">
        <v>50</v>
      </c>
      <c r="J33" s="127" t="s">
        <v>615</v>
      </c>
      <c r="K33" s="128" t="s">
        <v>52</v>
      </c>
      <c r="L33" s="127" t="s">
        <v>53</v>
      </c>
      <c r="M33" s="127" t="s">
        <v>616</v>
      </c>
      <c r="N33" s="127" t="s">
        <v>396</v>
      </c>
      <c r="O33" s="128" t="s">
        <v>617</v>
      </c>
      <c r="P33" s="127" t="s">
        <v>618</v>
      </c>
      <c r="Q33" s="127" t="s">
        <v>32</v>
      </c>
      <c r="R33" s="115"/>
      <c r="S33" s="115"/>
    </row>
    <row r="34" spans="3:19" ht="47.25" x14ac:dyDescent="0.25">
      <c r="C34" s="119"/>
      <c r="D34" s="142">
        <v>4</v>
      </c>
      <c r="E34" s="128" t="s">
        <v>834</v>
      </c>
      <c r="F34" s="127"/>
      <c r="G34" s="128" t="s">
        <v>48</v>
      </c>
      <c r="H34" s="127" t="s">
        <v>835</v>
      </c>
      <c r="I34" s="128" t="s">
        <v>50</v>
      </c>
      <c r="J34" s="127" t="s">
        <v>615</v>
      </c>
      <c r="K34" s="128" t="s">
        <v>52</v>
      </c>
      <c r="L34" s="127" t="s">
        <v>53</v>
      </c>
      <c r="M34" s="127" t="s">
        <v>836</v>
      </c>
      <c r="N34" s="127" t="s">
        <v>522</v>
      </c>
      <c r="O34" s="128" t="s">
        <v>837</v>
      </c>
      <c r="P34" s="127" t="s">
        <v>838</v>
      </c>
      <c r="Q34" s="127" t="s">
        <v>839</v>
      </c>
      <c r="R34" s="115"/>
      <c r="S34" s="115"/>
    </row>
    <row r="35" spans="3:19" x14ac:dyDescent="0.25">
      <c r="C35" s="119"/>
      <c r="D35" s="143">
        <v>5</v>
      </c>
      <c r="E35" s="128" t="s">
        <v>519</v>
      </c>
      <c r="F35" s="127" t="s">
        <v>525</v>
      </c>
      <c r="G35" s="128" t="s">
        <v>526</v>
      </c>
      <c r="H35" s="127" t="s">
        <v>527</v>
      </c>
      <c r="I35" s="128" t="s">
        <v>528</v>
      </c>
      <c r="J35" s="127">
        <v>143</v>
      </c>
      <c r="K35" s="128" t="s">
        <v>529</v>
      </c>
      <c r="L35" s="127" t="s">
        <v>530</v>
      </c>
      <c r="M35" s="128" t="s">
        <v>531</v>
      </c>
      <c r="N35" s="127" t="s">
        <v>532</v>
      </c>
      <c r="O35" s="128" t="s">
        <v>533</v>
      </c>
      <c r="P35" s="127" t="s">
        <v>534</v>
      </c>
      <c r="Q35" s="135" t="s">
        <v>840</v>
      </c>
      <c r="R35" s="115"/>
      <c r="S35" s="115"/>
    </row>
    <row r="36" spans="3:19" ht="27.75" customHeight="1" x14ac:dyDescent="0.25">
      <c r="C36" s="119"/>
      <c r="D36" s="143">
        <v>6</v>
      </c>
      <c r="E36" s="128" t="s">
        <v>519</v>
      </c>
      <c r="F36" s="127"/>
      <c r="G36" s="128" t="s">
        <v>526</v>
      </c>
      <c r="H36" s="127" t="s">
        <v>619</v>
      </c>
      <c r="I36" s="128" t="s">
        <v>528</v>
      </c>
      <c r="J36" s="127">
        <v>143</v>
      </c>
      <c r="K36" s="128" t="s">
        <v>529</v>
      </c>
      <c r="L36" s="127" t="s">
        <v>530</v>
      </c>
      <c r="M36" s="127" t="s">
        <v>536</v>
      </c>
      <c r="N36" s="127" t="s">
        <v>532</v>
      </c>
      <c r="O36" s="128" t="s">
        <v>537</v>
      </c>
      <c r="P36" s="127" t="s">
        <v>538</v>
      </c>
      <c r="Q36" s="127" t="s">
        <v>535</v>
      </c>
      <c r="R36" s="115"/>
      <c r="S36" s="115"/>
    </row>
    <row r="37" spans="3:19" ht="27.75" customHeight="1" x14ac:dyDescent="0.25">
      <c r="C37" s="119"/>
      <c r="D37" s="143">
        <v>7</v>
      </c>
      <c r="E37" s="128" t="s">
        <v>841</v>
      </c>
      <c r="F37" s="127"/>
      <c r="G37" s="128" t="s">
        <v>526</v>
      </c>
      <c r="H37" s="127" t="s">
        <v>842</v>
      </c>
      <c r="I37" s="128" t="s">
        <v>528</v>
      </c>
      <c r="J37" s="127">
        <v>143</v>
      </c>
      <c r="K37" s="128" t="s">
        <v>529</v>
      </c>
      <c r="L37" s="127" t="s">
        <v>530</v>
      </c>
      <c r="M37" s="127" t="s">
        <v>843</v>
      </c>
      <c r="N37" s="127" t="s">
        <v>844</v>
      </c>
      <c r="O37" s="128" t="s">
        <v>845</v>
      </c>
      <c r="P37" s="127" t="s">
        <v>846</v>
      </c>
      <c r="Q37" s="127" t="s">
        <v>32</v>
      </c>
      <c r="R37" s="115"/>
      <c r="S37" s="115"/>
    </row>
    <row r="38" spans="3:19" ht="33" customHeight="1" x14ac:dyDescent="0.25">
      <c r="C38" s="119"/>
      <c r="D38" s="143">
        <v>8</v>
      </c>
      <c r="E38" s="128" t="s">
        <v>847</v>
      </c>
      <c r="F38" s="127" t="s">
        <v>848</v>
      </c>
      <c r="G38" s="128" t="s">
        <v>121</v>
      </c>
      <c r="H38" s="127" t="s">
        <v>849</v>
      </c>
      <c r="I38" s="128" t="s">
        <v>528</v>
      </c>
      <c r="J38" s="127">
        <v>99</v>
      </c>
      <c r="K38" s="128" t="s">
        <v>850</v>
      </c>
      <c r="L38" s="127" t="s">
        <v>851</v>
      </c>
      <c r="M38" s="127" t="s">
        <v>852</v>
      </c>
      <c r="N38" s="127" t="s">
        <v>124</v>
      </c>
      <c r="O38" s="128" t="s">
        <v>853</v>
      </c>
      <c r="P38" s="127" t="s">
        <v>854</v>
      </c>
      <c r="Q38" s="135" t="s">
        <v>855</v>
      </c>
      <c r="R38" s="115"/>
      <c r="S38" s="115"/>
    </row>
    <row r="39" spans="3:19" ht="39" customHeight="1" x14ac:dyDescent="0.25">
      <c r="C39" s="119"/>
      <c r="D39" s="143">
        <v>9</v>
      </c>
      <c r="E39" s="128" t="s">
        <v>847</v>
      </c>
      <c r="F39" s="127" t="s">
        <v>856</v>
      </c>
      <c r="G39" s="128" t="s">
        <v>121</v>
      </c>
      <c r="H39" s="127" t="s">
        <v>857</v>
      </c>
      <c r="I39" s="128" t="s">
        <v>528</v>
      </c>
      <c r="J39" s="127">
        <v>99</v>
      </c>
      <c r="K39" s="128" t="s">
        <v>850</v>
      </c>
      <c r="L39" s="127" t="s">
        <v>851</v>
      </c>
      <c r="M39" s="127" t="s">
        <v>858</v>
      </c>
      <c r="N39" s="127" t="s">
        <v>418</v>
      </c>
      <c r="O39" s="128" t="s">
        <v>859</v>
      </c>
      <c r="P39" s="127" t="s">
        <v>854</v>
      </c>
      <c r="Q39" s="135" t="s">
        <v>860</v>
      </c>
      <c r="R39" s="115"/>
      <c r="S39" s="115"/>
    </row>
    <row r="40" spans="3:19" ht="27.75" customHeight="1" x14ac:dyDescent="0.25">
      <c r="C40" s="119"/>
      <c r="D40" s="143">
        <v>10</v>
      </c>
      <c r="E40" s="128" t="s">
        <v>861</v>
      </c>
      <c r="F40" s="127" t="s">
        <v>862</v>
      </c>
      <c r="G40" s="128" t="s">
        <v>526</v>
      </c>
      <c r="H40" s="127" t="s">
        <v>863</v>
      </c>
      <c r="I40" s="128" t="s">
        <v>528</v>
      </c>
      <c r="J40" s="127">
        <v>143</v>
      </c>
      <c r="K40" s="128" t="s">
        <v>529</v>
      </c>
      <c r="L40" s="127" t="s">
        <v>530</v>
      </c>
      <c r="M40" s="127" t="s">
        <v>864</v>
      </c>
      <c r="N40" s="127" t="s">
        <v>532</v>
      </c>
      <c r="O40" s="128" t="s">
        <v>865</v>
      </c>
      <c r="P40" s="127" t="s">
        <v>866</v>
      </c>
      <c r="Q40" s="127" t="s">
        <v>867</v>
      </c>
      <c r="R40" s="115"/>
      <c r="S40" s="115"/>
    </row>
    <row r="41" spans="3:19" x14ac:dyDescent="0.25">
      <c r="C41" s="119"/>
      <c r="D41" s="120">
        <v>11</v>
      </c>
      <c r="E41" s="134" t="s">
        <v>868</v>
      </c>
      <c r="F41" s="135" t="s">
        <v>869</v>
      </c>
      <c r="G41" s="136" t="s">
        <v>336</v>
      </c>
      <c r="H41" s="135" t="s">
        <v>870</v>
      </c>
      <c r="I41" s="136" t="s">
        <v>871</v>
      </c>
      <c r="J41" s="135" t="s">
        <v>872</v>
      </c>
      <c r="K41" s="135" t="s">
        <v>873</v>
      </c>
      <c r="L41" s="137" t="s">
        <v>515</v>
      </c>
      <c r="M41" s="106"/>
      <c r="N41" s="208" t="s">
        <v>101</v>
      </c>
      <c r="O41" s="106"/>
      <c r="P41" s="106" t="s">
        <v>874</v>
      </c>
      <c r="Q41" s="110" t="s">
        <v>875</v>
      </c>
      <c r="R41" s="115"/>
      <c r="S41" s="115"/>
    </row>
    <row r="42" spans="3:19" ht="16.5" thickBot="1" x14ac:dyDescent="0.3">
      <c r="C42" s="119"/>
      <c r="F42" s="131"/>
      <c r="H42" s="131"/>
      <c r="J42" s="131"/>
      <c r="K42" s="131"/>
      <c r="L42" s="131"/>
      <c r="M42" s="131"/>
      <c r="N42" s="131"/>
      <c r="O42" s="131"/>
      <c r="P42" s="131"/>
      <c r="Q42" s="131"/>
      <c r="R42" s="115"/>
      <c r="S42" s="115"/>
    </row>
    <row r="43" spans="3:19" ht="16.5" thickBot="1" x14ac:dyDescent="0.3">
      <c r="C43" s="119"/>
      <c r="D43" s="1252" t="s">
        <v>57</v>
      </c>
      <c r="E43" s="1253"/>
      <c r="F43" s="1253"/>
      <c r="G43" s="1253"/>
      <c r="H43" s="1253"/>
      <c r="I43" s="1253"/>
      <c r="J43" s="1253"/>
      <c r="K43" s="1253"/>
      <c r="L43" s="1253"/>
      <c r="M43" s="1253"/>
      <c r="N43" s="1253"/>
      <c r="O43" s="1253"/>
      <c r="P43" s="1253"/>
      <c r="Q43" s="1253"/>
      <c r="R43" s="1254"/>
      <c r="S43" s="115"/>
    </row>
    <row r="44" spans="3:19" x14ac:dyDescent="0.25">
      <c r="C44" s="119"/>
      <c r="D44" s="1290" t="s">
        <v>876</v>
      </c>
      <c r="E44" s="1291"/>
      <c r="F44" s="1291"/>
      <c r="G44" s="1291"/>
      <c r="H44" s="1291"/>
      <c r="I44" s="1291"/>
      <c r="J44" s="1291"/>
      <c r="K44" s="1291"/>
      <c r="L44" s="1291"/>
      <c r="M44" s="1291"/>
      <c r="N44" s="1291"/>
      <c r="O44" s="1291"/>
      <c r="P44" s="1291"/>
      <c r="Q44" s="35"/>
      <c r="R44" s="26"/>
      <c r="S44" s="115"/>
    </row>
    <row r="45" spans="3:19" x14ac:dyDescent="0.25">
      <c r="C45" s="119"/>
      <c r="D45" s="120" t="s">
        <v>9</v>
      </c>
      <c r="E45" s="120" t="s">
        <v>59</v>
      </c>
      <c r="F45" s="120" t="s">
        <v>12</v>
      </c>
      <c r="G45" s="121" t="s">
        <v>60</v>
      </c>
      <c r="H45" s="122" t="s">
        <v>61</v>
      </c>
      <c r="I45" s="122" t="s">
        <v>62</v>
      </c>
      <c r="J45" s="122" t="s">
        <v>63</v>
      </c>
      <c r="K45" s="122" t="s">
        <v>43</v>
      </c>
      <c r="L45" s="122" t="s">
        <v>14</v>
      </c>
      <c r="M45" s="122" t="s">
        <v>64</v>
      </c>
      <c r="N45" s="122" t="s">
        <v>65</v>
      </c>
      <c r="O45" s="122" t="s">
        <v>66</v>
      </c>
      <c r="P45" s="122" t="s">
        <v>67</v>
      </c>
      <c r="Q45" s="122" t="s">
        <v>68</v>
      </c>
      <c r="R45" s="122" t="s">
        <v>21</v>
      </c>
      <c r="S45" s="115"/>
    </row>
    <row r="46" spans="3:19" ht="31.5" x14ac:dyDescent="0.25">
      <c r="C46" s="119"/>
      <c r="D46" s="143">
        <v>1</v>
      </c>
      <c r="E46" s="136" t="s">
        <v>48</v>
      </c>
      <c r="F46" s="106" t="s">
        <v>527</v>
      </c>
      <c r="G46" s="136" t="s">
        <v>877</v>
      </c>
      <c r="H46" s="106"/>
      <c r="I46" s="106" t="s">
        <v>878</v>
      </c>
      <c r="J46" s="136">
        <v>143</v>
      </c>
      <c r="K46" s="106" t="s">
        <v>529</v>
      </c>
      <c r="L46" s="136" t="s">
        <v>530</v>
      </c>
      <c r="M46" s="106" t="s">
        <v>171</v>
      </c>
      <c r="N46" s="135" t="s">
        <v>879</v>
      </c>
      <c r="O46" s="135" t="s">
        <v>370</v>
      </c>
      <c r="P46" s="106" t="s">
        <v>861</v>
      </c>
      <c r="Q46" s="136" t="s">
        <v>880</v>
      </c>
      <c r="R46" s="106" t="s">
        <v>881</v>
      </c>
      <c r="S46" s="115"/>
    </row>
    <row r="47" spans="3:19" x14ac:dyDescent="0.25">
      <c r="C47" s="119"/>
      <c r="D47" s="120"/>
      <c r="E47" s="128"/>
      <c r="F47" s="144"/>
      <c r="G47" s="128"/>
      <c r="H47" s="144"/>
      <c r="I47" s="128"/>
      <c r="J47" s="144"/>
      <c r="K47" s="128"/>
      <c r="L47" s="144"/>
      <c r="M47" s="127"/>
      <c r="N47" s="127"/>
      <c r="O47" s="144"/>
      <c r="P47" s="128"/>
      <c r="Q47" s="144"/>
      <c r="R47" s="136"/>
      <c r="S47" s="115"/>
    </row>
    <row r="48" spans="3:19" x14ac:dyDescent="0.25">
      <c r="C48" s="119"/>
      <c r="D48" s="145"/>
      <c r="E48" s="124"/>
      <c r="F48" s="124"/>
      <c r="G48" s="124"/>
      <c r="H48" s="145"/>
      <c r="I48" s="124"/>
      <c r="J48" s="124"/>
      <c r="K48" s="124"/>
      <c r="L48" s="124"/>
      <c r="M48" s="124"/>
      <c r="N48" s="124"/>
      <c r="O48" s="124"/>
      <c r="P48" s="124"/>
      <c r="Q48" s="124"/>
      <c r="R48" s="115"/>
      <c r="S48" s="115"/>
    </row>
    <row r="49" spans="3:19" x14ac:dyDescent="0.25">
      <c r="C49" s="119"/>
      <c r="D49" s="145"/>
      <c r="E49" s="124"/>
      <c r="F49" s="124"/>
      <c r="G49" s="124"/>
      <c r="H49" s="145"/>
      <c r="I49" s="124"/>
      <c r="J49" s="124"/>
      <c r="K49" s="124"/>
      <c r="L49" s="124"/>
      <c r="M49" s="124"/>
      <c r="N49" s="124"/>
      <c r="O49" s="124"/>
      <c r="P49" s="124"/>
      <c r="Q49" s="124"/>
      <c r="R49" s="115"/>
      <c r="S49" s="115"/>
    </row>
    <row r="50" spans="3:19" ht="16.5" thickBot="1" x14ac:dyDescent="0.3">
      <c r="C50" s="119"/>
      <c r="D50" s="145"/>
      <c r="E50" s="124"/>
      <c r="F50" s="124"/>
      <c r="G50" s="124"/>
      <c r="H50" s="145"/>
      <c r="I50" s="124"/>
      <c r="J50" s="124"/>
      <c r="K50" s="124"/>
      <c r="L50" s="124"/>
      <c r="M50" s="124"/>
      <c r="N50" s="124"/>
      <c r="O50" s="124"/>
      <c r="P50" s="124"/>
      <c r="Q50" s="124"/>
      <c r="R50" s="115"/>
      <c r="S50" s="115"/>
    </row>
    <row r="51" spans="3:19" ht="16.5" thickBot="1" x14ac:dyDescent="0.3">
      <c r="C51" s="119"/>
      <c r="D51" s="1252" t="s">
        <v>69</v>
      </c>
      <c r="E51" s="1253"/>
      <c r="F51" s="1253"/>
      <c r="G51" s="1253"/>
      <c r="H51" s="1253"/>
      <c r="I51" s="1253"/>
      <c r="J51" s="1253"/>
      <c r="K51" s="1253"/>
      <c r="L51" s="1253"/>
      <c r="M51" s="1253"/>
      <c r="N51" s="1289"/>
      <c r="O51" s="1289"/>
      <c r="P51" s="1289"/>
      <c r="Q51" s="1289"/>
      <c r="R51" s="1289"/>
      <c r="S51" s="115"/>
    </row>
    <row r="52" spans="3:19" x14ac:dyDescent="0.25">
      <c r="C52" s="119"/>
      <c r="D52" s="34"/>
      <c r="E52" s="35"/>
      <c r="F52" s="35"/>
      <c r="G52" s="35"/>
      <c r="H52" s="35"/>
      <c r="I52" s="35"/>
      <c r="J52" s="35"/>
      <c r="K52" s="35"/>
      <c r="L52" s="35"/>
      <c r="M52" s="35"/>
      <c r="N52" s="24"/>
      <c r="O52" s="24"/>
      <c r="P52" s="24"/>
      <c r="Q52" s="24"/>
      <c r="R52" s="25"/>
      <c r="S52" s="115"/>
    </row>
    <row r="53" spans="3:19" x14ac:dyDescent="0.25">
      <c r="C53" s="119"/>
      <c r="D53" s="1289" t="s">
        <v>882</v>
      </c>
      <c r="E53" s="1289"/>
      <c r="F53" s="1289"/>
      <c r="G53" s="1289"/>
      <c r="H53" s="1289"/>
      <c r="I53" s="1289"/>
      <c r="J53" s="1289"/>
      <c r="K53" s="1289"/>
      <c r="L53" s="1289"/>
      <c r="M53" s="1289"/>
      <c r="N53" s="124"/>
      <c r="O53" s="124"/>
      <c r="P53" s="124"/>
      <c r="Q53" s="124"/>
      <c r="R53" s="115"/>
      <c r="S53" s="115"/>
    </row>
    <row r="54" spans="3:19" ht="31.5" x14ac:dyDescent="0.25">
      <c r="C54" s="119"/>
      <c r="D54" s="120" t="s">
        <v>9</v>
      </c>
      <c r="E54" s="120" t="s">
        <v>10</v>
      </c>
      <c r="F54" s="122" t="s">
        <v>11</v>
      </c>
      <c r="G54" s="122" t="s">
        <v>12</v>
      </c>
      <c r="H54" s="122" t="s">
        <v>71</v>
      </c>
      <c r="I54" s="120" t="s">
        <v>72</v>
      </c>
      <c r="J54" s="120" t="s">
        <v>73</v>
      </c>
      <c r="K54" s="122" t="s">
        <v>74</v>
      </c>
      <c r="L54" s="122" t="s">
        <v>75</v>
      </c>
      <c r="M54" s="122" t="s">
        <v>21</v>
      </c>
      <c r="O54" s="124"/>
      <c r="P54" s="124"/>
      <c r="Q54" s="124"/>
      <c r="R54" s="115"/>
      <c r="S54" s="115"/>
    </row>
    <row r="55" spans="3:19" x14ac:dyDescent="0.25">
      <c r="C55" s="119"/>
      <c r="D55" s="120"/>
      <c r="E55" s="120"/>
      <c r="F55" s="122"/>
      <c r="G55" s="122"/>
      <c r="H55" s="122"/>
      <c r="I55" s="120"/>
      <c r="J55" s="120"/>
      <c r="K55" s="122"/>
      <c r="L55" s="122"/>
      <c r="M55" s="122"/>
      <c r="O55" s="124"/>
      <c r="P55" s="124"/>
      <c r="Q55" s="124"/>
      <c r="R55" s="115"/>
      <c r="S55" s="115"/>
    </row>
    <row r="56" spans="3:19" ht="108" customHeight="1" x14ac:dyDescent="0.25">
      <c r="C56" s="119"/>
      <c r="D56" s="142">
        <v>1</v>
      </c>
      <c r="E56" s="146">
        <v>43990</v>
      </c>
      <c r="F56" s="147" t="s">
        <v>83</v>
      </c>
      <c r="G56" s="148" t="s">
        <v>48</v>
      </c>
      <c r="H56" s="147" t="s">
        <v>84</v>
      </c>
      <c r="I56" s="148" t="s">
        <v>79</v>
      </c>
      <c r="J56" s="147" t="s">
        <v>85</v>
      </c>
      <c r="K56" s="148"/>
      <c r="L56" s="149">
        <v>44044</v>
      </c>
      <c r="M56" s="150" t="s">
        <v>883</v>
      </c>
      <c r="O56" s="124"/>
      <c r="P56" s="124"/>
      <c r="Q56" s="124"/>
      <c r="R56" s="115"/>
      <c r="S56" s="115"/>
    </row>
    <row r="57" spans="3:19" ht="79.5" customHeight="1" x14ac:dyDescent="0.25">
      <c r="C57" s="119"/>
      <c r="D57" s="142">
        <v>2</v>
      </c>
      <c r="E57" s="146">
        <v>44351</v>
      </c>
      <c r="F57" s="147" t="s">
        <v>721</v>
      </c>
      <c r="G57" s="147" t="s">
        <v>23</v>
      </c>
      <c r="H57" s="151" t="s">
        <v>722</v>
      </c>
      <c r="I57" s="147" t="s">
        <v>542</v>
      </c>
      <c r="J57" s="147"/>
      <c r="K57" s="151"/>
      <c r="L57" s="147"/>
      <c r="M57" s="152" t="s">
        <v>884</v>
      </c>
      <c r="O57" s="124"/>
      <c r="P57" s="124"/>
      <c r="Q57" s="124"/>
      <c r="R57" s="115"/>
      <c r="S57" s="115"/>
    </row>
    <row r="58" spans="3:19" ht="42.75" customHeight="1" x14ac:dyDescent="0.25">
      <c r="C58" s="119"/>
      <c r="D58" s="153" t="s">
        <v>885</v>
      </c>
      <c r="E58" s="154" t="s">
        <v>886</v>
      </c>
      <c r="F58" s="155" t="s">
        <v>763</v>
      </c>
      <c r="G58" s="155" t="s">
        <v>28</v>
      </c>
      <c r="H58" s="156" t="s">
        <v>887</v>
      </c>
      <c r="I58" s="155" t="s">
        <v>888</v>
      </c>
      <c r="J58" s="155" t="s">
        <v>889</v>
      </c>
      <c r="K58" s="156" t="s">
        <v>763</v>
      </c>
      <c r="L58" s="155" t="s">
        <v>763</v>
      </c>
      <c r="M58" s="155" t="s">
        <v>32</v>
      </c>
      <c r="O58" s="124"/>
      <c r="P58" s="124"/>
      <c r="Q58" s="124"/>
      <c r="R58" s="115"/>
      <c r="S58" s="115"/>
    </row>
    <row r="59" spans="3:19" ht="32.25" customHeight="1" x14ac:dyDescent="0.25">
      <c r="C59" s="119"/>
      <c r="D59" s="120"/>
      <c r="E59" s="157"/>
      <c r="F59" s="106"/>
      <c r="G59" s="106"/>
      <c r="H59" s="158"/>
      <c r="I59" s="106"/>
      <c r="J59" s="106"/>
      <c r="K59" s="158"/>
      <c r="L59" s="106"/>
      <c r="M59" s="106"/>
      <c r="N59" s="124"/>
      <c r="O59" s="124"/>
      <c r="P59" s="124"/>
      <c r="Q59" s="124"/>
      <c r="R59" s="115"/>
      <c r="S59" s="115"/>
    </row>
    <row r="60" spans="3:19" x14ac:dyDescent="0.25">
      <c r="C60" s="119"/>
      <c r="D60" s="145"/>
      <c r="E60" s="124"/>
      <c r="F60" s="124"/>
      <c r="G60" s="124"/>
      <c r="H60" s="145"/>
      <c r="I60" s="124"/>
      <c r="J60" s="124"/>
      <c r="K60" s="124"/>
      <c r="L60" s="124"/>
      <c r="M60" s="124"/>
      <c r="N60" s="124"/>
      <c r="O60" s="124"/>
      <c r="P60" s="124"/>
      <c r="Q60" s="124"/>
      <c r="R60" s="115"/>
      <c r="S60" s="115"/>
    </row>
    <row r="61" spans="3:19" ht="16.5" thickBot="1" x14ac:dyDescent="0.3">
      <c r="C61" s="119"/>
      <c r="D61" s="124"/>
      <c r="E61" s="124"/>
      <c r="F61" s="124"/>
      <c r="G61" s="145"/>
      <c r="H61" s="124"/>
      <c r="I61" s="124"/>
      <c r="J61" s="124"/>
      <c r="K61" s="124"/>
      <c r="L61" s="124"/>
      <c r="M61" s="124"/>
      <c r="N61" s="124"/>
      <c r="O61" s="124"/>
      <c r="P61" s="124"/>
      <c r="Q61" s="124"/>
      <c r="R61" s="115"/>
      <c r="S61" s="115"/>
    </row>
    <row r="62" spans="3:19" ht="16.5" thickBot="1" x14ac:dyDescent="0.3">
      <c r="C62" s="119"/>
      <c r="D62" s="1252" t="s">
        <v>104</v>
      </c>
      <c r="E62" s="1253"/>
      <c r="F62" s="1253"/>
      <c r="G62" s="1253"/>
      <c r="H62" s="1253"/>
      <c r="I62" s="1253"/>
      <c r="J62" s="1253"/>
      <c r="K62" s="1253"/>
      <c r="L62" s="1253"/>
      <c r="M62" s="1253"/>
      <c r="N62" s="1253"/>
      <c r="O62" s="1253"/>
      <c r="P62" s="1253"/>
      <c r="Q62" s="1253"/>
      <c r="R62" s="1254"/>
      <c r="S62" s="115"/>
    </row>
    <row r="63" spans="3:19" x14ac:dyDescent="0.25">
      <c r="C63" s="119"/>
      <c r="D63" s="24"/>
      <c r="E63" s="24"/>
      <c r="F63" s="24"/>
      <c r="G63" s="24"/>
      <c r="H63" s="24"/>
      <c r="I63" s="24"/>
      <c r="J63" s="24"/>
      <c r="K63" s="24"/>
      <c r="L63" s="24"/>
      <c r="M63" s="24"/>
      <c r="N63" s="24"/>
      <c r="O63" s="24"/>
      <c r="P63" s="24"/>
      <c r="Q63" s="24"/>
      <c r="R63" s="25"/>
      <c r="S63" s="115"/>
    </row>
    <row r="64" spans="3:19" ht="15" customHeight="1" x14ac:dyDescent="0.25">
      <c r="C64" s="119"/>
      <c r="D64" s="1295" t="s">
        <v>723</v>
      </c>
      <c r="E64" s="1296"/>
      <c r="F64" s="1296"/>
      <c r="G64" s="1296"/>
      <c r="H64" s="1296"/>
      <c r="I64" s="1296"/>
      <c r="J64" s="1296"/>
      <c r="K64" s="1296"/>
      <c r="L64" s="124"/>
      <c r="M64" s="124"/>
      <c r="N64" s="124"/>
      <c r="O64" s="124"/>
      <c r="P64" s="124"/>
      <c r="Q64" s="124"/>
      <c r="R64" s="115"/>
      <c r="S64" s="115"/>
    </row>
    <row r="65" spans="3:19" x14ac:dyDescent="0.25">
      <c r="C65" s="119"/>
      <c r="D65" s="122" t="s">
        <v>9</v>
      </c>
      <c r="E65" s="122" t="s">
        <v>59</v>
      </c>
      <c r="F65" s="122" t="s">
        <v>12</v>
      </c>
      <c r="G65" s="121" t="s">
        <v>71</v>
      </c>
      <c r="H65" s="122" t="s">
        <v>106</v>
      </c>
      <c r="I65" s="122" t="s">
        <v>73</v>
      </c>
      <c r="J65" s="122" t="s">
        <v>107</v>
      </c>
      <c r="K65" s="123" t="s">
        <v>21</v>
      </c>
      <c r="L65" s="124"/>
      <c r="M65" s="124"/>
      <c r="N65" s="124"/>
      <c r="O65" s="124"/>
      <c r="P65" s="124"/>
      <c r="Q65" s="124"/>
      <c r="R65" s="115"/>
      <c r="S65" s="115"/>
    </row>
    <row r="66" spans="3:19" x14ac:dyDescent="0.25">
      <c r="C66" s="119"/>
      <c r="D66" s="159"/>
      <c r="E66" s="144"/>
      <c r="F66" s="144"/>
      <c r="G66" s="159"/>
      <c r="H66" s="144"/>
      <c r="I66" s="144"/>
      <c r="J66" s="159"/>
      <c r="K66" s="160"/>
      <c r="L66" s="124"/>
      <c r="M66" s="124"/>
      <c r="N66" s="124"/>
      <c r="O66" s="124"/>
      <c r="P66" s="124"/>
      <c r="Q66" s="124"/>
      <c r="R66" s="115"/>
      <c r="S66" s="115"/>
    </row>
    <row r="67" spans="3:19" ht="34.5" customHeight="1" x14ac:dyDescent="0.25">
      <c r="C67" s="119"/>
      <c r="D67" s="120">
        <v>1</v>
      </c>
      <c r="E67" s="161">
        <v>44306</v>
      </c>
      <c r="F67" s="120" t="s">
        <v>109</v>
      </c>
      <c r="G67" s="120" t="s">
        <v>890</v>
      </c>
      <c r="H67" s="120" t="s">
        <v>111</v>
      </c>
      <c r="I67" s="120" t="s">
        <v>101</v>
      </c>
      <c r="J67" s="120">
        <v>19.82</v>
      </c>
      <c r="K67" s="106" t="s">
        <v>891</v>
      </c>
      <c r="L67" s="124"/>
      <c r="M67" s="124"/>
      <c r="N67" s="124"/>
      <c r="O67" s="124"/>
      <c r="P67" s="124"/>
      <c r="Q67" s="124"/>
      <c r="R67" s="115"/>
      <c r="S67" s="115"/>
    </row>
    <row r="68" spans="3:19" x14ac:dyDescent="0.25">
      <c r="C68" s="119"/>
      <c r="D68" s="124"/>
      <c r="E68" s="124"/>
      <c r="F68" s="124"/>
      <c r="G68" s="145"/>
      <c r="H68" s="124"/>
      <c r="I68" s="124"/>
      <c r="J68" s="124"/>
      <c r="K68" s="124"/>
      <c r="L68" s="124"/>
      <c r="M68" s="124"/>
      <c r="N68" s="124"/>
      <c r="O68" s="124"/>
      <c r="P68" s="124"/>
      <c r="Q68" s="124"/>
      <c r="R68" s="115"/>
      <c r="S68" s="115"/>
    </row>
    <row r="69" spans="3:19" ht="16.5" thickBot="1" x14ac:dyDescent="0.3">
      <c r="C69" s="119"/>
      <c r="D69" s="124"/>
      <c r="E69" s="124"/>
      <c r="F69" s="124"/>
      <c r="G69" s="145"/>
      <c r="H69" s="124"/>
      <c r="I69" s="124"/>
      <c r="J69" s="124"/>
      <c r="K69" s="124"/>
      <c r="L69" s="124"/>
      <c r="M69" s="124"/>
      <c r="N69" s="124"/>
      <c r="O69" s="124"/>
      <c r="P69" s="124"/>
      <c r="Q69" s="124"/>
      <c r="R69" s="115"/>
      <c r="S69" s="115"/>
    </row>
    <row r="70" spans="3:19" ht="16.5" thickBot="1" x14ac:dyDescent="0.3">
      <c r="C70" s="119"/>
      <c r="D70" s="1252" t="s">
        <v>113</v>
      </c>
      <c r="E70" s="1253"/>
      <c r="F70" s="1253"/>
      <c r="G70" s="1253"/>
      <c r="H70" s="1253"/>
      <c r="I70" s="1253"/>
      <c r="J70" s="1253"/>
      <c r="K70" s="1253"/>
      <c r="L70" s="1253"/>
      <c r="M70" s="1253"/>
      <c r="N70" s="1253"/>
      <c r="O70" s="1253"/>
      <c r="P70" s="1253"/>
      <c r="Q70" s="1253"/>
      <c r="R70" s="1254"/>
      <c r="S70" s="115"/>
    </row>
    <row r="71" spans="3:19" x14ac:dyDescent="0.25">
      <c r="C71" s="119"/>
      <c r="D71" s="24"/>
      <c r="E71" s="24"/>
      <c r="F71" s="24"/>
      <c r="G71" s="24"/>
      <c r="H71" s="24"/>
      <c r="I71" s="24"/>
      <c r="J71" s="24"/>
      <c r="K71" s="24"/>
      <c r="L71" s="24"/>
      <c r="M71" s="24"/>
      <c r="N71" s="24"/>
      <c r="O71" s="24"/>
      <c r="P71" s="24"/>
      <c r="Q71" s="24"/>
      <c r="R71" s="25"/>
      <c r="S71" s="115"/>
    </row>
    <row r="72" spans="3:19" x14ac:dyDescent="0.25">
      <c r="C72" s="119"/>
      <c r="D72" s="1297" t="s">
        <v>892</v>
      </c>
      <c r="E72" s="1298"/>
      <c r="F72" s="1298"/>
      <c r="G72" s="1298"/>
      <c r="H72" s="1298"/>
      <c r="I72" s="1298"/>
      <c r="J72" s="1298"/>
      <c r="K72" s="1298"/>
      <c r="L72" s="1298"/>
      <c r="M72" s="1298"/>
      <c r="N72" s="1298"/>
      <c r="O72" s="1298"/>
      <c r="P72" s="1299"/>
      <c r="Q72" s="162"/>
      <c r="R72" s="115"/>
      <c r="S72" s="115"/>
    </row>
    <row r="73" spans="3:19" ht="47.25" x14ac:dyDescent="0.25">
      <c r="C73" s="119"/>
      <c r="D73" s="122" t="s">
        <v>9</v>
      </c>
      <c r="E73" s="122" t="s">
        <v>10</v>
      </c>
      <c r="F73" s="122" t="s">
        <v>115</v>
      </c>
      <c r="G73" s="121" t="s">
        <v>12</v>
      </c>
      <c r="H73" s="122" t="s">
        <v>71</v>
      </c>
      <c r="I73" s="122" t="s">
        <v>72</v>
      </c>
      <c r="J73" s="122" t="s">
        <v>116</v>
      </c>
      <c r="K73" s="123" t="s">
        <v>73</v>
      </c>
      <c r="L73" s="122" t="s">
        <v>117</v>
      </c>
      <c r="M73" s="122" t="s">
        <v>118</v>
      </c>
      <c r="N73" s="121" t="s">
        <v>47</v>
      </c>
      <c r="O73" s="122" t="s">
        <v>21</v>
      </c>
      <c r="Q73" s="124"/>
      <c r="R73" s="115"/>
      <c r="S73" s="115"/>
    </row>
    <row r="74" spans="3:19" ht="29.45" customHeight="1" x14ac:dyDescent="0.25">
      <c r="C74" s="119"/>
      <c r="D74" s="143">
        <v>1</v>
      </c>
      <c r="E74" s="163">
        <v>44323</v>
      </c>
      <c r="F74" s="106" t="s">
        <v>893</v>
      </c>
      <c r="G74" s="158" t="s">
        <v>121</v>
      </c>
      <c r="H74" s="106" t="s">
        <v>894</v>
      </c>
      <c r="I74" s="106" t="s">
        <v>895</v>
      </c>
      <c r="J74" s="158" t="s">
        <v>896</v>
      </c>
      <c r="K74" s="106" t="s">
        <v>897</v>
      </c>
      <c r="L74" s="106" t="s">
        <v>898</v>
      </c>
      <c r="M74" s="106" t="s">
        <v>171</v>
      </c>
      <c r="N74" s="164" t="s">
        <v>899</v>
      </c>
      <c r="O74" s="106" t="s">
        <v>900</v>
      </c>
      <c r="P74" s="165">
        <v>9</v>
      </c>
      <c r="Q74" s="166"/>
      <c r="R74" s="115"/>
      <c r="S74" s="115"/>
    </row>
    <row r="75" spans="3:19" ht="29.45" customHeight="1" x14ac:dyDescent="0.25">
      <c r="C75" s="119"/>
      <c r="D75" s="143">
        <v>2</v>
      </c>
      <c r="E75" s="163">
        <v>44323</v>
      </c>
      <c r="F75" s="106" t="s">
        <v>901</v>
      </c>
      <c r="G75" s="158" t="s">
        <v>121</v>
      </c>
      <c r="H75" s="106" t="s">
        <v>902</v>
      </c>
      <c r="I75" s="106" t="s">
        <v>895</v>
      </c>
      <c r="J75" s="158" t="s">
        <v>171</v>
      </c>
      <c r="K75" s="106" t="s">
        <v>897</v>
      </c>
      <c r="L75" s="106" t="s">
        <v>903</v>
      </c>
      <c r="M75" s="106" t="s">
        <v>171</v>
      </c>
      <c r="N75" s="164" t="s">
        <v>899</v>
      </c>
      <c r="O75" s="106" t="s">
        <v>900</v>
      </c>
      <c r="P75" s="165"/>
      <c r="Q75" s="166"/>
      <c r="R75" s="115"/>
      <c r="S75" s="115"/>
    </row>
    <row r="76" spans="3:19" ht="78.75" customHeight="1" x14ac:dyDescent="0.25">
      <c r="C76" s="119"/>
      <c r="D76" s="142">
        <v>3</v>
      </c>
      <c r="E76" s="147" t="s">
        <v>210</v>
      </c>
      <c r="F76" s="147" t="s">
        <v>211</v>
      </c>
      <c r="G76" s="151" t="s">
        <v>136</v>
      </c>
      <c r="H76" s="147" t="s">
        <v>212</v>
      </c>
      <c r="I76" s="147" t="s">
        <v>213</v>
      </c>
      <c r="J76" s="151" t="s">
        <v>214</v>
      </c>
      <c r="K76" s="147" t="s">
        <v>90</v>
      </c>
      <c r="L76" s="147" t="s">
        <v>215</v>
      </c>
      <c r="M76" s="147" t="s">
        <v>216</v>
      </c>
      <c r="N76" s="167">
        <v>320960</v>
      </c>
      <c r="O76" s="147" t="s">
        <v>676</v>
      </c>
      <c r="Q76" s="131"/>
      <c r="R76" s="115"/>
      <c r="S76" s="115"/>
    </row>
    <row r="77" spans="3:19" ht="60" customHeight="1" x14ac:dyDescent="0.25">
      <c r="C77" s="119"/>
      <c r="D77" s="142">
        <v>4</v>
      </c>
      <c r="E77" s="147" t="s">
        <v>210</v>
      </c>
      <c r="F77" s="147" t="s">
        <v>218</v>
      </c>
      <c r="G77" s="151" t="s">
        <v>136</v>
      </c>
      <c r="H77" s="147" t="s">
        <v>219</v>
      </c>
      <c r="I77" s="147" t="s">
        <v>220</v>
      </c>
      <c r="J77" s="151" t="s">
        <v>221</v>
      </c>
      <c r="K77" s="147" t="s">
        <v>90</v>
      </c>
      <c r="L77" s="147" t="s">
        <v>222</v>
      </c>
      <c r="M77" s="147" t="s">
        <v>223</v>
      </c>
      <c r="N77" s="167">
        <v>540000</v>
      </c>
      <c r="O77" s="147" t="s">
        <v>676</v>
      </c>
      <c r="Q77" s="131"/>
      <c r="R77" s="115"/>
      <c r="S77" s="115"/>
    </row>
    <row r="78" spans="3:19" ht="60" customHeight="1" x14ac:dyDescent="0.25">
      <c r="C78" s="119"/>
      <c r="D78" s="142">
        <v>5</v>
      </c>
      <c r="E78" s="147" t="s">
        <v>224</v>
      </c>
      <c r="F78" s="147" t="s">
        <v>225</v>
      </c>
      <c r="G78" s="151" t="s">
        <v>136</v>
      </c>
      <c r="H78" s="147" t="s">
        <v>226</v>
      </c>
      <c r="I78" s="147" t="s">
        <v>227</v>
      </c>
      <c r="J78" s="151" t="s">
        <v>228</v>
      </c>
      <c r="K78" s="147" t="s">
        <v>229</v>
      </c>
      <c r="L78" s="147" t="s">
        <v>230</v>
      </c>
      <c r="M78" s="147" t="s">
        <v>231</v>
      </c>
      <c r="N78" s="167" t="s">
        <v>590</v>
      </c>
      <c r="O78" s="147" t="s">
        <v>676</v>
      </c>
      <c r="Q78" s="131"/>
      <c r="R78" s="115"/>
      <c r="S78" s="115"/>
    </row>
    <row r="79" spans="3:19" ht="47.25" x14ac:dyDescent="0.25">
      <c r="C79" s="119"/>
      <c r="D79" s="142">
        <v>6</v>
      </c>
      <c r="E79" s="147" t="s">
        <v>242</v>
      </c>
      <c r="F79" s="147" t="s">
        <v>243</v>
      </c>
      <c r="G79" s="151" t="s">
        <v>23</v>
      </c>
      <c r="H79" s="147" t="s">
        <v>244</v>
      </c>
      <c r="I79" s="147" t="s">
        <v>245</v>
      </c>
      <c r="J79" s="168" t="s">
        <v>246</v>
      </c>
      <c r="K79" s="147" t="s">
        <v>90</v>
      </c>
      <c r="L79" s="147">
        <v>400</v>
      </c>
      <c r="M79" s="147">
        <v>0.3</v>
      </c>
      <c r="N79" s="167"/>
      <c r="O79" s="147" t="s">
        <v>904</v>
      </c>
      <c r="Q79" s="131">
        <f>19-8</f>
        <v>11</v>
      </c>
      <c r="R79" s="115"/>
      <c r="S79" s="115"/>
    </row>
    <row r="80" spans="3:19" ht="47.25" x14ac:dyDescent="0.25">
      <c r="C80" s="119"/>
      <c r="D80" s="142">
        <v>7</v>
      </c>
      <c r="E80" s="147" t="s">
        <v>248</v>
      </c>
      <c r="F80" s="147" t="s">
        <v>905</v>
      </c>
      <c r="G80" s="151" t="s">
        <v>23</v>
      </c>
      <c r="H80" s="147" t="s">
        <v>249</v>
      </c>
      <c r="I80" s="147" t="s">
        <v>250</v>
      </c>
      <c r="J80" s="151" t="s">
        <v>251</v>
      </c>
      <c r="K80" s="147" t="s">
        <v>252</v>
      </c>
      <c r="L80" s="147">
        <v>206</v>
      </c>
      <c r="M80" s="147">
        <v>0.87</v>
      </c>
      <c r="N80" s="167"/>
      <c r="O80" s="147" t="s">
        <v>906</v>
      </c>
      <c r="Q80" s="131"/>
      <c r="R80" s="115"/>
      <c r="S80" s="115"/>
    </row>
    <row r="81" spans="3:19" ht="33" customHeight="1" x14ac:dyDescent="0.25">
      <c r="C81" s="119"/>
      <c r="D81" s="142">
        <v>16</v>
      </c>
      <c r="E81" s="149" t="s">
        <v>907</v>
      </c>
      <c r="F81" s="147" t="s">
        <v>908</v>
      </c>
      <c r="G81" s="147" t="s">
        <v>23</v>
      </c>
      <c r="H81" s="167" t="s">
        <v>909</v>
      </c>
      <c r="I81" s="147" t="s">
        <v>220</v>
      </c>
      <c r="J81" s="147" t="s">
        <v>763</v>
      </c>
      <c r="K81" s="147" t="s">
        <v>763</v>
      </c>
      <c r="L81" s="147" t="s">
        <v>763</v>
      </c>
      <c r="M81" s="147" t="s">
        <v>763</v>
      </c>
      <c r="N81" s="167" t="s">
        <v>763</v>
      </c>
      <c r="O81" s="152" t="s">
        <v>910</v>
      </c>
      <c r="P81" s="145"/>
      <c r="Q81" s="145"/>
      <c r="R81" s="115"/>
      <c r="S81" s="115"/>
    </row>
    <row r="82" spans="3:19" x14ac:dyDescent="0.25">
      <c r="C82" s="119"/>
      <c r="D82" s="142">
        <v>17</v>
      </c>
      <c r="E82" s="169" t="s">
        <v>911</v>
      </c>
      <c r="F82" s="170" t="s">
        <v>912</v>
      </c>
      <c r="G82" s="170" t="s">
        <v>28</v>
      </c>
      <c r="H82" s="171" t="s">
        <v>913</v>
      </c>
      <c r="I82" s="170" t="s">
        <v>220</v>
      </c>
      <c r="J82" s="172"/>
      <c r="K82" s="172" t="s">
        <v>90</v>
      </c>
      <c r="L82" s="170" t="s">
        <v>914</v>
      </c>
      <c r="M82" s="172"/>
      <c r="N82" s="171" t="s">
        <v>915</v>
      </c>
      <c r="O82" s="170" t="s">
        <v>300</v>
      </c>
      <c r="P82" s="145"/>
      <c r="Q82" s="145"/>
      <c r="R82" s="115"/>
      <c r="S82" s="115"/>
    </row>
    <row r="83" spans="3:19" x14ac:dyDescent="0.25">
      <c r="C83" s="119"/>
      <c r="D83" s="142">
        <v>18</v>
      </c>
      <c r="E83" s="169" t="s">
        <v>911</v>
      </c>
      <c r="F83" s="170" t="s">
        <v>916</v>
      </c>
      <c r="G83" s="170" t="s">
        <v>23</v>
      </c>
      <c r="H83" s="171" t="s">
        <v>917</v>
      </c>
      <c r="I83" s="170" t="s">
        <v>220</v>
      </c>
      <c r="J83" s="172"/>
      <c r="K83" s="172" t="s">
        <v>90</v>
      </c>
      <c r="L83" s="170" t="s">
        <v>159</v>
      </c>
      <c r="M83" s="172" t="s">
        <v>159</v>
      </c>
      <c r="N83" s="171" t="s">
        <v>918</v>
      </c>
      <c r="O83" s="170" t="s">
        <v>300</v>
      </c>
      <c r="P83" s="145"/>
      <c r="Q83" s="145"/>
      <c r="R83" s="115"/>
      <c r="S83" s="115"/>
    </row>
    <row r="84" spans="3:19" x14ac:dyDescent="0.25">
      <c r="C84" s="119"/>
      <c r="D84" s="142">
        <v>19</v>
      </c>
      <c r="E84" s="170" t="s">
        <v>911</v>
      </c>
      <c r="F84" s="170" t="s">
        <v>916</v>
      </c>
      <c r="G84" s="170" t="s">
        <v>23</v>
      </c>
      <c r="H84" s="171" t="s">
        <v>919</v>
      </c>
      <c r="I84" s="170" t="s">
        <v>213</v>
      </c>
      <c r="J84" s="172"/>
      <c r="K84" s="172" t="s">
        <v>90</v>
      </c>
      <c r="L84" s="170"/>
      <c r="M84" s="172"/>
      <c r="N84" s="172"/>
      <c r="O84" s="170" t="s">
        <v>300</v>
      </c>
      <c r="P84" s="145"/>
      <c r="Q84" s="145"/>
      <c r="R84" s="115"/>
      <c r="S84" s="115"/>
    </row>
    <row r="85" spans="3:19" ht="36.75" customHeight="1" x14ac:dyDescent="0.25">
      <c r="C85" s="119"/>
      <c r="D85" s="142">
        <v>20</v>
      </c>
      <c r="E85" s="152" t="s">
        <v>920</v>
      </c>
      <c r="F85" s="152" t="s">
        <v>921</v>
      </c>
      <c r="G85" s="152" t="s">
        <v>23</v>
      </c>
      <c r="H85" s="173" t="s">
        <v>922</v>
      </c>
      <c r="I85" s="152" t="s">
        <v>220</v>
      </c>
      <c r="J85" s="174" t="s">
        <v>923</v>
      </c>
      <c r="K85" s="174" t="s">
        <v>90</v>
      </c>
      <c r="L85" s="152" t="s">
        <v>159</v>
      </c>
      <c r="M85" s="174" t="s">
        <v>159</v>
      </c>
      <c r="N85" s="174" t="s">
        <v>924</v>
      </c>
      <c r="O85" s="152" t="s">
        <v>185</v>
      </c>
      <c r="P85" s="145"/>
      <c r="Q85" s="145"/>
      <c r="R85" s="115"/>
      <c r="S85" s="115"/>
    </row>
    <row r="86" spans="3:19" ht="36.75" customHeight="1" x14ac:dyDescent="0.25">
      <c r="C86" s="119"/>
      <c r="D86" s="142">
        <v>21</v>
      </c>
      <c r="E86" s="152" t="s">
        <v>925</v>
      </c>
      <c r="F86" s="152" t="s">
        <v>926</v>
      </c>
      <c r="G86" s="152" t="s">
        <v>28</v>
      </c>
      <c r="H86" s="173" t="s">
        <v>927</v>
      </c>
      <c r="I86" s="152" t="s">
        <v>220</v>
      </c>
      <c r="J86" s="174" t="s">
        <v>928</v>
      </c>
      <c r="K86" s="152" t="s">
        <v>90</v>
      </c>
      <c r="L86" s="152" t="s">
        <v>929</v>
      </c>
      <c r="M86" s="152" t="s">
        <v>930</v>
      </c>
      <c r="N86" s="173" t="s">
        <v>931</v>
      </c>
      <c r="O86" s="152" t="s">
        <v>300</v>
      </c>
      <c r="P86" s="145"/>
      <c r="Q86" s="145"/>
      <c r="R86" s="115"/>
      <c r="S86" s="115"/>
    </row>
    <row r="87" spans="3:19" ht="36.75" customHeight="1" x14ac:dyDescent="0.25">
      <c r="C87" s="119"/>
      <c r="D87" s="142">
        <v>22</v>
      </c>
      <c r="E87" s="152" t="s">
        <v>932</v>
      </c>
      <c r="F87" s="152" t="s">
        <v>933</v>
      </c>
      <c r="G87" s="174" t="s">
        <v>28</v>
      </c>
      <c r="H87" s="173" t="s">
        <v>934</v>
      </c>
      <c r="I87" s="152" t="s">
        <v>935</v>
      </c>
      <c r="J87" s="174" t="s">
        <v>936</v>
      </c>
      <c r="K87" s="152" t="s">
        <v>794</v>
      </c>
      <c r="L87" s="152" t="s">
        <v>937</v>
      </c>
      <c r="M87" s="152" t="s">
        <v>938</v>
      </c>
      <c r="N87" s="173" t="s">
        <v>939</v>
      </c>
      <c r="O87" s="152" t="s">
        <v>940</v>
      </c>
      <c r="P87" s="145"/>
      <c r="Q87" s="145"/>
      <c r="R87" s="115"/>
      <c r="S87" s="115"/>
    </row>
    <row r="88" spans="3:19" ht="31.5" x14ac:dyDescent="0.25">
      <c r="C88" s="119"/>
      <c r="D88" s="120">
        <v>23</v>
      </c>
      <c r="E88" s="106" t="s">
        <v>941</v>
      </c>
      <c r="F88" s="106" t="s">
        <v>763</v>
      </c>
      <c r="G88" s="158" t="s">
        <v>98</v>
      </c>
      <c r="H88" s="106" t="s">
        <v>942</v>
      </c>
      <c r="I88" s="106" t="s">
        <v>943</v>
      </c>
      <c r="J88" s="158" t="s">
        <v>944</v>
      </c>
      <c r="K88" s="106" t="s">
        <v>90</v>
      </c>
      <c r="L88" s="106">
        <v>3500</v>
      </c>
      <c r="M88" s="164" t="s">
        <v>945</v>
      </c>
      <c r="N88" s="106" t="s">
        <v>946</v>
      </c>
      <c r="O88" s="106" t="s">
        <v>267</v>
      </c>
      <c r="P88" s="145"/>
      <c r="Q88" s="145"/>
      <c r="R88" s="115"/>
      <c r="S88" s="115"/>
    </row>
    <row r="89" spans="3:19" ht="16.5" thickBot="1" x14ac:dyDescent="0.3">
      <c r="C89" s="119"/>
      <c r="D89" s="145"/>
      <c r="E89" s="124"/>
      <c r="F89" s="124"/>
      <c r="G89" s="124"/>
      <c r="H89" s="145"/>
      <c r="I89" s="124"/>
      <c r="J89" s="124"/>
      <c r="K89" s="124"/>
      <c r="L89" s="145"/>
      <c r="M89" s="124"/>
      <c r="N89" s="124"/>
      <c r="O89" s="124"/>
      <c r="P89" s="145"/>
      <c r="Q89" s="145"/>
      <c r="R89" s="115"/>
      <c r="S89" s="115"/>
    </row>
    <row r="90" spans="3:19" ht="16.5" thickBot="1" x14ac:dyDescent="0.3">
      <c r="C90" s="119"/>
      <c r="D90" s="1252" t="s">
        <v>321</v>
      </c>
      <c r="E90" s="1253"/>
      <c r="F90" s="1253"/>
      <c r="G90" s="1253"/>
      <c r="H90" s="1253"/>
      <c r="I90" s="1253"/>
      <c r="J90" s="1253"/>
      <c r="K90" s="1253"/>
      <c r="L90" s="1253"/>
      <c r="M90" s="1253"/>
      <c r="N90" s="1253"/>
      <c r="O90" s="1253"/>
      <c r="P90" s="1253"/>
      <c r="Q90" s="1253"/>
      <c r="R90" s="1254"/>
      <c r="S90" s="115"/>
    </row>
    <row r="91" spans="3:19" x14ac:dyDescent="0.25">
      <c r="C91" s="119"/>
      <c r="D91" s="24"/>
      <c r="E91" s="24"/>
      <c r="F91" s="24"/>
      <c r="G91" s="24"/>
      <c r="H91" s="24"/>
      <c r="I91" s="24"/>
      <c r="J91" s="24"/>
      <c r="K91" s="24"/>
      <c r="L91" s="24"/>
      <c r="M91" s="24"/>
      <c r="N91" s="24"/>
      <c r="O91" s="24"/>
      <c r="P91" s="24"/>
      <c r="Q91" s="24"/>
      <c r="R91" s="25"/>
      <c r="S91" s="115"/>
    </row>
    <row r="92" spans="3:19" x14ac:dyDescent="0.25">
      <c r="C92" s="119"/>
      <c r="D92" s="1266" t="s">
        <v>947</v>
      </c>
      <c r="E92" s="1267"/>
      <c r="F92" s="1267"/>
      <c r="G92" s="1267"/>
      <c r="H92" s="1267"/>
      <c r="I92" s="1267"/>
      <c r="J92" s="1267"/>
      <c r="K92" s="1267"/>
      <c r="L92" s="24"/>
      <c r="M92" s="24"/>
      <c r="N92" s="24"/>
      <c r="O92" s="24"/>
      <c r="P92" s="24"/>
      <c r="Q92" s="24"/>
      <c r="R92" s="25"/>
      <c r="S92" s="115"/>
    </row>
    <row r="93" spans="3:19" x14ac:dyDescent="0.25">
      <c r="C93" s="119"/>
      <c r="D93" s="122" t="s">
        <v>9</v>
      </c>
      <c r="E93" s="122" t="s">
        <v>59</v>
      </c>
      <c r="F93" s="122" t="s">
        <v>12</v>
      </c>
      <c r="G93" s="121" t="s">
        <v>71</v>
      </c>
      <c r="H93" s="122" t="s">
        <v>106</v>
      </c>
      <c r="I93" s="122" t="s">
        <v>73</v>
      </c>
      <c r="J93" s="122" t="s">
        <v>323</v>
      </c>
      <c r="K93" s="122" t="s">
        <v>21</v>
      </c>
      <c r="L93" s="24"/>
      <c r="M93" s="24"/>
      <c r="N93" s="24"/>
      <c r="O93" s="24"/>
      <c r="P93" s="24"/>
      <c r="Q93" s="24"/>
      <c r="R93" s="25"/>
      <c r="S93" s="115"/>
    </row>
    <row r="94" spans="3:19" x14ac:dyDescent="0.25">
      <c r="C94" s="119"/>
      <c r="D94" s="175">
        <v>1</v>
      </c>
      <c r="E94" s="144"/>
      <c r="F94" s="144" t="s">
        <v>136</v>
      </c>
      <c r="G94" s="159" t="s">
        <v>781</v>
      </c>
      <c r="H94" s="144" t="s">
        <v>782</v>
      </c>
      <c r="I94" s="144" t="s">
        <v>783</v>
      </c>
      <c r="J94" s="106">
        <v>17</v>
      </c>
      <c r="K94" s="176" t="s">
        <v>329</v>
      </c>
      <c r="L94" s="24"/>
      <c r="M94" s="24"/>
      <c r="N94" s="24"/>
      <c r="O94" s="24"/>
      <c r="P94" s="24"/>
      <c r="Q94" s="24"/>
      <c r="R94" s="25"/>
      <c r="S94" s="115"/>
    </row>
    <row r="95" spans="3:19" x14ac:dyDescent="0.25">
      <c r="C95" s="119"/>
      <c r="D95" s="142">
        <v>2</v>
      </c>
      <c r="E95" s="177" t="s">
        <v>166</v>
      </c>
      <c r="F95" s="144" t="s">
        <v>23</v>
      </c>
      <c r="G95" s="159" t="s">
        <v>948</v>
      </c>
      <c r="H95" s="144" t="s">
        <v>949</v>
      </c>
      <c r="I95" s="144" t="s">
        <v>335</v>
      </c>
      <c r="J95" s="144"/>
      <c r="K95" s="159" t="s">
        <v>112</v>
      </c>
      <c r="L95" s="24"/>
      <c r="M95" s="24"/>
      <c r="N95" s="24"/>
      <c r="O95" s="24"/>
      <c r="P95" s="24"/>
      <c r="Q95" s="24"/>
      <c r="R95" s="25"/>
      <c r="S95" s="115"/>
    </row>
    <row r="96" spans="3:19" x14ac:dyDescent="0.25">
      <c r="C96" s="119"/>
      <c r="D96" s="142">
        <v>3</v>
      </c>
      <c r="E96" s="177"/>
      <c r="F96" s="144" t="s">
        <v>28</v>
      </c>
      <c r="G96" s="159" t="s">
        <v>793</v>
      </c>
      <c r="H96" s="144" t="s">
        <v>220</v>
      </c>
      <c r="I96" s="144" t="s">
        <v>794</v>
      </c>
      <c r="J96" s="144">
        <v>45</v>
      </c>
      <c r="K96" s="159" t="s">
        <v>950</v>
      </c>
      <c r="L96" s="24"/>
      <c r="M96" s="24"/>
      <c r="N96" s="24"/>
      <c r="O96" s="24"/>
      <c r="P96" s="24"/>
      <c r="Q96" s="24"/>
      <c r="R96" s="25"/>
      <c r="S96" s="115"/>
    </row>
    <row r="97" spans="3:19" x14ac:dyDescent="0.25">
      <c r="C97" s="119"/>
      <c r="D97" s="142">
        <v>4</v>
      </c>
      <c r="E97" s="177"/>
      <c r="F97" s="144" t="s">
        <v>28</v>
      </c>
      <c r="G97" s="159" t="s">
        <v>951</v>
      </c>
      <c r="H97" s="144" t="s">
        <v>797</v>
      </c>
      <c r="I97" s="144" t="s">
        <v>798</v>
      </c>
      <c r="J97" s="144">
        <v>102</v>
      </c>
      <c r="K97" s="159" t="s">
        <v>799</v>
      </c>
      <c r="L97" s="24"/>
      <c r="M97" s="24"/>
      <c r="N97" s="24"/>
      <c r="O97" s="24"/>
      <c r="P97" s="24"/>
      <c r="Q97" s="24"/>
      <c r="R97" s="25"/>
      <c r="S97" s="115"/>
    </row>
    <row r="98" spans="3:19" x14ac:dyDescent="0.25">
      <c r="C98" s="119"/>
      <c r="D98" s="142">
        <v>5</v>
      </c>
      <c r="E98" s="177"/>
      <c r="F98" s="144" t="s">
        <v>23</v>
      </c>
      <c r="G98" s="159" t="s">
        <v>909</v>
      </c>
      <c r="H98" s="144" t="s">
        <v>952</v>
      </c>
      <c r="I98" s="144" t="s">
        <v>953</v>
      </c>
      <c r="J98" s="144"/>
      <c r="K98" s="159" t="s">
        <v>954</v>
      </c>
      <c r="L98" s="24"/>
      <c r="M98" s="24"/>
      <c r="N98" s="24"/>
      <c r="O98" s="24"/>
      <c r="P98" s="24"/>
      <c r="Q98" s="24"/>
      <c r="R98" s="25"/>
      <c r="S98" s="115"/>
    </row>
    <row r="99" spans="3:19" x14ac:dyDescent="0.25">
      <c r="C99" s="119"/>
      <c r="D99" s="142">
        <v>6</v>
      </c>
      <c r="E99" s="177"/>
      <c r="F99" s="144" t="s">
        <v>23</v>
      </c>
      <c r="G99" s="159" t="s">
        <v>955</v>
      </c>
      <c r="H99" s="144" t="s">
        <v>956</v>
      </c>
      <c r="I99" s="144" t="s">
        <v>957</v>
      </c>
      <c r="J99" s="144"/>
      <c r="K99" s="159" t="s">
        <v>958</v>
      </c>
      <c r="L99" s="24"/>
      <c r="M99" s="24"/>
      <c r="N99" s="24"/>
      <c r="O99" s="24"/>
      <c r="P99" s="24"/>
      <c r="Q99" s="24"/>
      <c r="R99" s="25"/>
      <c r="S99" s="115"/>
    </row>
    <row r="100" spans="3:19" x14ac:dyDescent="0.25">
      <c r="C100" s="119"/>
      <c r="D100" s="142">
        <v>7</v>
      </c>
      <c r="E100" s="178"/>
      <c r="F100" s="160" t="s">
        <v>23</v>
      </c>
      <c r="G100" s="179" t="s">
        <v>959</v>
      </c>
      <c r="H100" s="160" t="s">
        <v>960</v>
      </c>
      <c r="I100" s="160" t="s">
        <v>961</v>
      </c>
      <c r="J100" s="160"/>
      <c r="K100" s="179" t="s">
        <v>112</v>
      </c>
      <c r="L100" s="24"/>
      <c r="M100" s="24"/>
      <c r="N100" s="24"/>
      <c r="O100" s="24"/>
      <c r="P100" s="24"/>
      <c r="Q100" s="24"/>
      <c r="R100" s="25"/>
      <c r="S100" s="115"/>
    </row>
    <row r="101" spans="3:19" x14ac:dyDescent="0.25">
      <c r="C101" s="119"/>
      <c r="D101" s="142">
        <v>8</v>
      </c>
      <c r="E101" s="178"/>
      <c r="F101" s="160" t="s">
        <v>23</v>
      </c>
      <c r="G101" s="179" t="s">
        <v>962</v>
      </c>
      <c r="H101" s="160" t="s">
        <v>963</v>
      </c>
      <c r="I101" s="160" t="s">
        <v>703</v>
      </c>
      <c r="J101" s="160"/>
      <c r="K101" s="179" t="s">
        <v>958</v>
      </c>
      <c r="L101" s="24"/>
      <c r="M101" s="24"/>
      <c r="N101" s="24"/>
      <c r="O101" s="24"/>
      <c r="P101" s="24"/>
      <c r="Q101" s="24"/>
      <c r="R101" s="25"/>
      <c r="S101" s="115"/>
    </row>
    <row r="102" spans="3:19" x14ac:dyDescent="0.25">
      <c r="C102" s="119"/>
      <c r="D102" s="142">
        <v>9</v>
      </c>
      <c r="E102" s="178"/>
      <c r="F102" s="160" t="s">
        <v>23</v>
      </c>
      <c r="G102" s="179" t="s">
        <v>964</v>
      </c>
      <c r="H102" s="160" t="s">
        <v>965</v>
      </c>
      <c r="I102" s="160" t="s">
        <v>953</v>
      </c>
      <c r="J102" s="160"/>
      <c r="K102" s="179" t="s">
        <v>966</v>
      </c>
      <c r="L102" s="24"/>
      <c r="M102" s="24"/>
      <c r="N102" s="24"/>
      <c r="O102" s="24"/>
      <c r="P102" s="24"/>
      <c r="Q102" s="24"/>
      <c r="R102" s="25"/>
      <c r="S102" s="115"/>
    </row>
    <row r="103" spans="3:19" x14ac:dyDescent="0.25">
      <c r="C103" s="119"/>
      <c r="D103" s="142">
        <v>10</v>
      </c>
      <c r="E103" s="178"/>
      <c r="F103" s="160" t="s">
        <v>23</v>
      </c>
      <c r="G103" s="179" t="s">
        <v>967</v>
      </c>
      <c r="H103" s="160" t="s">
        <v>965</v>
      </c>
      <c r="I103" s="160" t="s">
        <v>953</v>
      </c>
      <c r="J103" s="160"/>
      <c r="K103" s="179" t="s">
        <v>329</v>
      </c>
      <c r="L103" s="24"/>
      <c r="M103" s="24"/>
      <c r="N103" s="24"/>
      <c r="O103" s="24"/>
      <c r="P103" s="24"/>
      <c r="Q103" s="24"/>
      <c r="R103" s="25"/>
      <c r="S103" s="115"/>
    </row>
    <row r="104" spans="3:19" x14ac:dyDescent="0.25">
      <c r="C104" s="119"/>
      <c r="D104" s="142">
        <v>11</v>
      </c>
      <c r="E104" s="178"/>
      <c r="F104" s="160" t="s">
        <v>23</v>
      </c>
      <c r="G104" s="179" t="s">
        <v>968</v>
      </c>
      <c r="H104" s="160" t="s">
        <v>969</v>
      </c>
      <c r="I104" s="160" t="s">
        <v>970</v>
      </c>
      <c r="J104" s="160"/>
      <c r="K104" s="179" t="s">
        <v>966</v>
      </c>
      <c r="L104" s="24"/>
      <c r="M104" s="24"/>
      <c r="N104" s="24"/>
      <c r="O104" s="24"/>
      <c r="P104" s="24"/>
      <c r="Q104" s="24"/>
      <c r="R104" s="25"/>
      <c r="S104" s="115"/>
    </row>
    <row r="105" spans="3:19" x14ac:dyDescent="0.25">
      <c r="C105" s="119"/>
      <c r="D105" s="142">
        <v>12</v>
      </c>
      <c r="E105" s="178"/>
      <c r="F105" s="160" t="s">
        <v>23</v>
      </c>
      <c r="G105" s="179" t="s">
        <v>255</v>
      </c>
      <c r="H105" s="160" t="s">
        <v>971</v>
      </c>
      <c r="I105" s="160" t="s">
        <v>970</v>
      </c>
      <c r="J105" s="160"/>
      <c r="K105" s="179" t="s">
        <v>329</v>
      </c>
      <c r="L105" s="24"/>
      <c r="M105" s="24"/>
      <c r="N105" s="24"/>
      <c r="O105" s="24"/>
      <c r="P105" s="24"/>
      <c r="Q105" s="24"/>
      <c r="R105" s="25"/>
      <c r="S105" s="115"/>
    </row>
    <row r="106" spans="3:19" x14ac:dyDescent="0.25">
      <c r="C106" s="119"/>
      <c r="D106" s="142">
        <v>13</v>
      </c>
      <c r="E106" s="178"/>
      <c r="F106" s="160" t="s">
        <v>23</v>
      </c>
      <c r="G106" s="179" t="s">
        <v>972</v>
      </c>
      <c r="H106" s="160" t="s">
        <v>973</v>
      </c>
      <c r="I106" s="160" t="s">
        <v>335</v>
      </c>
      <c r="J106" s="160"/>
      <c r="K106" s="179" t="s">
        <v>974</v>
      </c>
      <c r="L106" s="24"/>
      <c r="M106" s="24"/>
      <c r="N106" s="24"/>
      <c r="O106" s="24"/>
      <c r="P106" s="24"/>
      <c r="Q106" s="24"/>
      <c r="R106" s="25"/>
      <c r="S106" s="115"/>
    </row>
    <row r="107" spans="3:19" x14ac:dyDescent="0.25">
      <c r="C107" s="119"/>
      <c r="D107" s="142">
        <v>14</v>
      </c>
      <c r="E107" s="178"/>
      <c r="F107" s="160" t="s">
        <v>23</v>
      </c>
      <c r="G107" s="179" t="s">
        <v>975</v>
      </c>
      <c r="H107" s="160" t="s">
        <v>976</v>
      </c>
      <c r="I107" s="160" t="s">
        <v>335</v>
      </c>
      <c r="J107" s="160"/>
      <c r="K107" s="179" t="s">
        <v>112</v>
      </c>
      <c r="L107" s="24"/>
      <c r="M107" s="24"/>
      <c r="N107" s="24"/>
      <c r="O107" s="24"/>
      <c r="P107" s="24"/>
      <c r="Q107" s="24"/>
      <c r="R107" s="25"/>
      <c r="S107" s="115"/>
    </row>
    <row r="108" spans="3:19" x14ac:dyDescent="0.25">
      <c r="C108" s="119"/>
      <c r="D108" s="142">
        <v>15</v>
      </c>
      <c r="E108" s="178"/>
      <c r="F108" s="160" t="s">
        <v>23</v>
      </c>
      <c r="G108" s="179" t="s">
        <v>748</v>
      </c>
      <c r="H108" s="160" t="s">
        <v>977</v>
      </c>
      <c r="I108" s="160" t="s">
        <v>335</v>
      </c>
      <c r="J108" s="160"/>
      <c r="K108" s="179" t="s">
        <v>329</v>
      </c>
      <c r="L108" s="24"/>
      <c r="M108" s="24"/>
      <c r="N108" s="24"/>
      <c r="O108" s="24"/>
      <c r="P108" s="24"/>
      <c r="Q108" s="24"/>
      <c r="R108" s="25"/>
      <c r="S108" s="115"/>
    </row>
    <row r="109" spans="3:19" x14ac:dyDescent="0.25">
      <c r="C109" s="119"/>
      <c r="D109" s="142">
        <v>16</v>
      </c>
      <c r="E109" s="178"/>
      <c r="F109" s="160" t="s">
        <v>23</v>
      </c>
      <c r="G109" s="179" t="s">
        <v>978</v>
      </c>
      <c r="H109" s="160" t="s">
        <v>969</v>
      </c>
      <c r="I109" s="160" t="s">
        <v>703</v>
      </c>
      <c r="J109" s="160"/>
      <c r="K109" s="179" t="s">
        <v>112</v>
      </c>
      <c r="L109" s="24"/>
      <c r="M109" s="24"/>
      <c r="N109" s="24"/>
      <c r="O109" s="24"/>
      <c r="P109" s="24"/>
      <c r="Q109" s="24"/>
      <c r="R109" s="25"/>
      <c r="S109" s="115"/>
    </row>
    <row r="110" spans="3:19" x14ac:dyDescent="0.25">
      <c r="C110" s="119"/>
      <c r="D110" s="142">
        <v>17</v>
      </c>
      <c r="E110" s="178"/>
      <c r="F110" s="160" t="s">
        <v>23</v>
      </c>
      <c r="G110" s="179" t="s">
        <v>979</v>
      </c>
      <c r="H110" s="160" t="s">
        <v>980</v>
      </c>
      <c r="I110" s="160" t="s">
        <v>703</v>
      </c>
      <c r="J110" s="160"/>
      <c r="K110" s="179" t="s">
        <v>329</v>
      </c>
      <c r="L110" s="24"/>
      <c r="M110" s="24"/>
      <c r="N110" s="24"/>
      <c r="O110" s="24"/>
      <c r="P110" s="24"/>
      <c r="Q110" s="24"/>
      <c r="R110" s="25"/>
      <c r="S110" s="115"/>
    </row>
    <row r="111" spans="3:19" x14ac:dyDescent="0.25">
      <c r="C111" s="119"/>
      <c r="D111" s="120">
        <v>18</v>
      </c>
      <c r="E111" s="144" t="s">
        <v>687</v>
      </c>
      <c r="F111" s="144" t="s">
        <v>439</v>
      </c>
      <c r="G111" s="159" t="s">
        <v>688</v>
      </c>
      <c r="H111" s="144" t="s">
        <v>341</v>
      </c>
      <c r="I111" s="144" t="s">
        <v>338</v>
      </c>
      <c r="J111" s="106">
        <v>50</v>
      </c>
      <c r="K111" s="158" t="s">
        <v>981</v>
      </c>
      <c r="L111" s="24"/>
      <c r="M111" s="24"/>
      <c r="N111" s="24"/>
      <c r="O111" s="24"/>
      <c r="P111" s="24"/>
      <c r="Q111" s="24"/>
      <c r="R111" s="25"/>
      <c r="S111" s="115"/>
    </row>
    <row r="112" spans="3:19" x14ac:dyDescent="0.25">
      <c r="C112" s="119"/>
      <c r="D112" s="24"/>
      <c r="E112" s="24"/>
      <c r="F112" s="24"/>
      <c r="G112" s="24"/>
      <c r="H112" s="24"/>
      <c r="I112" s="24"/>
      <c r="J112" s="24"/>
      <c r="K112" s="24"/>
      <c r="L112" s="24"/>
      <c r="M112" s="24"/>
      <c r="N112" s="24"/>
      <c r="O112" s="24"/>
      <c r="P112" s="24"/>
      <c r="Q112" s="24"/>
      <c r="R112" s="25"/>
      <c r="S112" s="115"/>
    </row>
    <row r="113" spans="3:19" x14ac:dyDescent="0.25">
      <c r="C113" s="119"/>
      <c r="D113" s="24"/>
      <c r="E113" s="24"/>
      <c r="F113" s="24"/>
      <c r="G113" s="24"/>
      <c r="H113" s="24"/>
      <c r="I113" s="24"/>
      <c r="J113" s="24"/>
      <c r="K113" s="24"/>
      <c r="L113" s="24"/>
      <c r="M113" s="24"/>
      <c r="N113" s="24"/>
      <c r="O113" s="24"/>
      <c r="P113" s="24"/>
      <c r="Q113" s="24"/>
      <c r="R113" s="25"/>
      <c r="S113" s="115"/>
    </row>
    <row r="114" spans="3:19" ht="16.5" thickBot="1" x14ac:dyDescent="0.3">
      <c r="C114" s="119"/>
      <c r="D114" s="145"/>
      <c r="E114" s="124"/>
      <c r="F114" s="124"/>
      <c r="G114" s="124"/>
      <c r="H114" s="145"/>
      <c r="I114" s="124"/>
      <c r="J114" s="124"/>
      <c r="K114" s="124"/>
      <c r="L114" s="145"/>
      <c r="M114" s="124"/>
      <c r="N114" s="124"/>
      <c r="O114" s="124"/>
      <c r="P114" s="145"/>
      <c r="Q114" s="145"/>
      <c r="R114" s="115"/>
      <c r="S114" s="115"/>
    </row>
    <row r="115" spans="3:19" ht="16.5" thickBot="1" x14ac:dyDescent="0.3">
      <c r="C115" s="119"/>
      <c r="D115" s="1252" t="s">
        <v>342</v>
      </c>
      <c r="E115" s="1253"/>
      <c r="F115" s="1253"/>
      <c r="G115" s="1253"/>
      <c r="H115" s="1253"/>
      <c r="I115" s="1253"/>
      <c r="J115" s="1253"/>
      <c r="K115" s="1253"/>
      <c r="L115" s="1253"/>
      <c r="M115" s="1253"/>
      <c r="N115" s="1253"/>
      <c r="O115" s="1253"/>
      <c r="P115" s="1253"/>
      <c r="Q115" s="1253"/>
      <c r="R115" s="1254"/>
      <c r="S115" s="115"/>
    </row>
    <row r="116" spans="3:19" x14ac:dyDescent="0.25">
      <c r="C116" s="119"/>
      <c r="D116" s="1293"/>
      <c r="E116" s="1294"/>
      <c r="F116" s="1294"/>
      <c r="G116" s="1294"/>
      <c r="H116" s="1294"/>
      <c r="I116" s="1294"/>
      <c r="J116" s="1294"/>
      <c r="K116" s="1294"/>
      <c r="M116" s="131"/>
      <c r="R116" s="115"/>
      <c r="S116" s="115"/>
    </row>
    <row r="117" spans="3:19" s="180" customFormat="1" x14ac:dyDescent="0.25">
      <c r="C117" s="181"/>
      <c r="D117" s="1302" t="s">
        <v>343</v>
      </c>
      <c r="E117" s="1302"/>
      <c r="F117" s="1302"/>
      <c r="G117" s="1302"/>
      <c r="H117" s="1302"/>
      <c r="I117" s="1302"/>
      <c r="J117" s="1302"/>
      <c r="K117" s="1302"/>
      <c r="M117" s="182"/>
      <c r="R117" s="183"/>
      <c r="S117" s="183"/>
    </row>
    <row r="118" spans="3:19" s="180" customFormat="1" x14ac:dyDescent="0.25">
      <c r="C118" s="181"/>
      <c r="D118" s="1299" t="s">
        <v>982</v>
      </c>
      <c r="E118" s="1299"/>
      <c r="F118" s="1299"/>
      <c r="G118" s="1299"/>
      <c r="H118" s="1299"/>
      <c r="I118" s="1299"/>
      <c r="J118" s="1299"/>
      <c r="K118" s="1299"/>
      <c r="M118" s="182"/>
      <c r="R118" s="183"/>
      <c r="S118" s="183"/>
    </row>
    <row r="119" spans="3:19" x14ac:dyDescent="0.25">
      <c r="C119" s="119"/>
      <c r="D119" s="1303" t="s">
        <v>983</v>
      </c>
      <c r="E119" s="1303"/>
      <c r="F119" s="1303"/>
      <c r="G119" s="1303"/>
      <c r="H119" s="1303"/>
      <c r="I119" s="1303"/>
      <c r="J119" s="1303"/>
      <c r="K119" s="1303"/>
      <c r="M119" s="131"/>
      <c r="R119" s="115"/>
      <c r="S119" s="115"/>
    </row>
    <row r="120" spans="3:19" ht="15" customHeight="1" x14ac:dyDescent="0.25">
      <c r="C120" s="119"/>
      <c r="D120" s="122" t="s">
        <v>9</v>
      </c>
      <c r="E120" s="122" t="s">
        <v>346</v>
      </c>
      <c r="F120" s="122" t="s">
        <v>347</v>
      </c>
      <c r="G120" s="121" t="s">
        <v>461</v>
      </c>
      <c r="H120" s="122" t="s">
        <v>801</v>
      </c>
      <c r="I120" s="122" t="s">
        <v>349</v>
      </c>
      <c r="J120" s="122" t="s">
        <v>351</v>
      </c>
      <c r="K120" s="122" t="s">
        <v>352</v>
      </c>
      <c r="R120" s="115"/>
      <c r="S120" s="115"/>
    </row>
    <row r="121" spans="3:19" ht="78.75" x14ac:dyDescent="0.25">
      <c r="C121" s="119"/>
      <c r="D121" s="184">
        <v>1</v>
      </c>
      <c r="E121" s="122" t="s">
        <v>353</v>
      </c>
      <c r="F121" s="122" t="s">
        <v>359</v>
      </c>
      <c r="G121" s="121" t="s">
        <v>48</v>
      </c>
      <c r="H121" s="122" t="s">
        <v>360</v>
      </c>
      <c r="I121" s="122" t="s">
        <v>361</v>
      </c>
      <c r="J121" s="122" t="s">
        <v>362</v>
      </c>
      <c r="K121" s="122" t="s">
        <v>363</v>
      </c>
      <c r="R121" s="115"/>
      <c r="S121" s="115"/>
    </row>
    <row r="122" spans="3:19" ht="46.5" customHeight="1" x14ac:dyDescent="0.25">
      <c r="C122" s="119"/>
      <c r="D122" s="184">
        <v>2</v>
      </c>
      <c r="E122" s="122" t="s">
        <v>364</v>
      </c>
      <c r="F122" s="122" t="s">
        <v>365</v>
      </c>
      <c r="G122" s="121" t="s">
        <v>28</v>
      </c>
      <c r="H122" s="122" t="s">
        <v>366</v>
      </c>
      <c r="I122" s="122" t="s">
        <v>984</v>
      </c>
      <c r="J122" s="122" t="s">
        <v>985</v>
      </c>
      <c r="K122" s="122" t="s">
        <v>369</v>
      </c>
      <c r="R122" s="115"/>
      <c r="S122" s="115"/>
    </row>
    <row r="123" spans="3:19" ht="72.95" customHeight="1" x14ac:dyDescent="0.25">
      <c r="C123" s="119"/>
      <c r="D123" s="184">
        <v>3</v>
      </c>
      <c r="E123" s="122" t="s">
        <v>353</v>
      </c>
      <c r="F123" s="122" t="s">
        <v>370</v>
      </c>
      <c r="G123" s="121" t="s">
        <v>48</v>
      </c>
      <c r="H123" s="122" t="s">
        <v>360</v>
      </c>
      <c r="I123" s="122" t="s">
        <v>53</v>
      </c>
      <c r="J123" s="122" t="s">
        <v>124</v>
      </c>
      <c r="K123" s="122" t="s">
        <v>363</v>
      </c>
      <c r="R123" s="115"/>
      <c r="S123" s="115"/>
    </row>
    <row r="124" spans="3:19" ht="78.75" x14ac:dyDescent="0.25">
      <c r="C124" s="119"/>
      <c r="D124" s="184">
        <v>4</v>
      </c>
      <c r="E124" s="106" t="s">
        <v>803</v>
      </c>
      <c r="F124" s="106" t="s">
        <v>794</v>
      </c>
      <c r="G124" s="107" t="s">
        <v>28</v>
      </c>
      <c r="H124" s="106"/>
      <c r="I124" s="106" t="s">
        <v>793</v>
      </c>
      <c r="J124" s="106" t="s">
        <v>804</v>
      </c>
      <c r="K124" s="106" t="s">
        <v>363</v>
      </c>
      <c r="R124" s="115"/>
      <c r="S124" s="115"/>
    </row>
    <row r="125" spans="3:19" ht="42.95" customHeight="1" x14ac:dyDescent="0.25">
      <c r="C125" s="119"/>
      <c r="D125" s="185">
        <v>5</v>
      </c>
      <c r="E125" s="122" t="s">
        <v>376</v>
      </c>
      <c r="F125" s="122" t="s">
        <v>377</v>
      </c>
      <c r="G125" s="121" t="s">
        <v>136</v>
      </c>
      <c r="H125" s="122" t="s">
        <v>373</v>
      </c>
      <c r="I125" s="122" t="s">
        <v>378</v>
      </c>
      <c r="J125" s="122" t="s">
        <v>379</v>
      </c>
      <c r="K125" s="122" t="s">
        <v>380</v>
      </c>
      <c r="R125" s="115"/>
      <c r="S125" s="115"/>
    </row>
    <row r="126" spans="3:19" ht="31.5" x14ac:dyDescent="0.25">
      <c r="C126" s="119"/>
      <c r="D126" s="185">
        <v>6</v>
      </c>
      <c r="E126" s="122" t="s">
        <v>381</v>
      </c>
      <c r="F126" s="122" t="s">
        <v>382</v>
      </c>
      <c r="G126" s="121" t="s">
        <v>171</v>
      </c>
      <c r="H126" s="122" t="s">
        <v>383</v>
      </c>
      <c r="I126" s="122" t="s">
        <v>384</v>
      </c>
      <c r="J126" s="122" t="s">
        <v>385</v>
      </c>
      <c r="K126" s="122" t="s">
        <v>386</v>
      </c>
      <c r="R126" s="115"/>
      <c r="S126" s="115"/>
    </row>
    <row r="127" spans="3:19" x14ac:dyDescent="0.25">
      <c r="C127" s="119"/>
      <c r="D127" s="185">
        <v>7</v>
      </c>
      <c r="E127" s="122" t="s">
        <v>387</v>
      </c>
      <c r="F127" s="122" t="s">
        <v>388</v>
      </c>
      <c r="G127" s="121" t="s">
        <v>171</v>
      </c>
      <c r="H127" s="122" t="s">
        <v>389</v>
      </c>
      <c r="I127" s="122" t="s">
        <v>390</v>
      </c>
      <c r="J127" s="122" t="s">
        <v>385</v>
      </c>
      <c r="K127" s="122" t="s">
        <v>386</v>
      </c>
      <c r="R127" s="115"/>
      <c r="S127" s="115"/>
    </row>
    <row r="128" spans="3:19" ht="31.5" x14ac:dyDescent="0.25">
      <c r="C128" s="119"/>
      <c r="D128" s="185">
        <v>8</v>
      </c>
      <c r="E128" s="122" t="s">
        <v>391</v>
      </c>
      <c r="F128" s="122" t="s">
        <v>392</v>
      </c>
      <c r="G128" s="121" t="s">
        <v>28</v>
      </c>
      <c r="H128" s="122" t="s">
        <v>383</v>
      </c>
      <c r="I128" s="122" t="s">
        <v>393</v>
      </c>
      <c r="J128" s="122" t="s">
        <v>385</v>
      </c>
      <c r="K128" s="122" t="s">
        <v>394</v>
      </c>
      <c r="R128" s="115"/>
      <c r="S128" s="115"/>
    </row>
    <row r="129" spans="3:19" ht="15" customHeight="1" x14ac:dyDescent="0.25">
      <c r="C129" s="119"/>
      <c r="D129" s="185">
        <v>9</v>
      </c>
      <c r="E129" s="122" t="s">
        <v>395</v>
      </c>
      <c r="F129" s="122" t="s">
        <v>396</v>
      </c>
      <c r="G129" s="121" t="s">
        <v>397</v>
      </c>
      <c r="H129" s="122" t="s">
        <v>373</v>
      </c>
      <c r="I129" s="122" t="s">
        <v>398</v>
      </c>
      <c r="J129" s="122" t="s">
        <v>399</v>
      </c>
      <c r="K129" s="122" t="s">
        <v>386</v>
      </c>
      <c r="R129" s="115"/>
      <c r="S129" s="115"/>
    </row>
    <row r="130" spans="3:19" ht="31.5" x14ac:dyDescent="0.25">
      <c r="C130" s="119"/>
      <c r="D130" s="185">
        <v>10</v>
      </c>
      <c r="E130" s="122" t="s">
        <v>400</v>
      </c>
      <c r="F130" s="122" t="s">
        <v>401</v>
      </c>
      <c r="G130" s="121" t="s">
        <v>136</v>
      </c>
      <c r="H130" s="122" t="s">
        <v>373</v>
      </c>
      <c r="I130" s="122" t="s">
        <v>402</v>
      </c>
      <c r="J130" s="122" t="s">
        <v>385</v>
      </c>
      <c r="K130" s="122" t="s">
        <v>386</v>
      </c>
      <c r="R130" s="115"/>
      <c r="S130" s="115"/>
    </row>
    <row r="131" spans="3:19" ht="31.5" x14ac:dyDescent="0.25">
      <c r="C131" s="119"/>
      <c r="D131" s="185">
        <v>11</v>
      </c>
      <c r="E131" s="122" t="s">
        <v>381</v>
      </c>
      <c r="F131" s="122" t="s">
        <v>403</v>
      </c>
      <c r="G131" s="121" t="s">
        <v>136</v>
      </c>
      <c r="H131" s="122" t="s">
        <v>383</v>
      </c>
      <c r="I131" s="122" t="s">
        <v>404</v>
      </c>
      <c r="J131" s="122" t="s">
        <v>399</v>
      </c>
      <c r="K131" s="122" t="s">
        <v>386</v>
      </c>
      <c r="R131" s="115"/>
      <c r="S131" s="115"/>
    </row>
    <row r="132" spans="3:19" ht="31.5" x14ac:dyDescent="0.25">
      <c r="C132" s="119"/>
      <c r="D132" s="185">
        <v>12</v>
      </c>
      <c r="E132" s="122" t="s">
        <v>405</v>
      </c>
      <c r="F132" s="122" t="s">
        <v>406</v>
      </c>
      <c r="G132" s="121" t="s">
        <v>136</v>
      </c>
      <c r="H132" s="122" t="s">
        <v>373</v>
      </c>
      <c r="I132" s="122" t="s">
        <v>407</v>
      </c>
      <c r="J132" s="122" t="s">
        <v>385</v>
      </c>
      <c r="K132" s="122" t="s">
        <v>386</v>
      </c>
      <c r="R132" s="115"/>
      <c r="S132" s="115"/>
    </row>
    <row r="133" spans="3:19" x14ac:dyDescent="0.25">
      <c r="C133" s="119"/>
      <c r="D133" s="185">
        <v>13</v>
      </c>
      <c r="E133" s="122" t="s">
        <v>408</v>
      </c>
      <c r="F133" s="122" t="s">
        <v>409</v>
      </c>
      <c r="G133" s="121" t="s">
        <v>410</v>
      </c>
      <c r="H133" s="122" t="s">
        <v>411</v>
      </c>
      <c r="I133" s="122" t="s">
        <v>412</v>
      </c>
      <c r="J133" s="122" t="s">
        <v>399</v>
      </c>
      <c r="K133" s="122" t="s">
        <v>386</v>
      </c>
      <c r="R133" s="115"/>
      <c r="S133" s="115"/>
    </row>
    <row r="134" spans="3:19" x14ac:dyDescent="0.25">
      <c r="C134" s="119"/>
      <c r="D134" s="185">
        <v>14</v>
      </c>
      <c r="E134" s="122" t="s">
        <v>408</v>
      </c>
      <c r="F134" s="122" t="s">
        <v>413</v>
      </c>
      <c r="G134" s="121" t="s">
        <v>410</v>
      </c>
      <c r="H134" s="122" t="s">
        <v>411</v>
      </c>
      <c r="I134" s="122" t="s">
        <v>414</v>
      </c>
      <c r="J134" s="122" t="s">
        <v>399</v>
      </c>
      <c r="K134" s="122" t="s">
        <v>386</v>
      </c>
      <c r="R134" s="115"/>
      <c r="S134" s="115"/>
    </row>
    <row r="135" spans="3:19" ht="47.25" x14ac:dyDescent="0.25">
      <c r="C135" s="119"/>
      <c r="D135" s="185">
        <v>15</v>
      </c>
      <c r="E135" s="106" t="s">
        <v>376</v>
      </c>
      <c r="F135" s="106" t="s">
        <v>372</v>
      </c>
      <c r="G135" s="107" t="s">
        <v>28</v>
      </c>
      <c r="H135" s="106" t="s">
        <v>373</v>
      </c>
      <c r="I135" s="106" t="s">
        <v>415</v>
      </c>
      <c r="J135" s="106" t="s">
        <v>416</v>
      </c>
      <c r="K135" s="106" t="s">
        <v>380</v>
      </c>
      <c r="R135" s="115"/>
      <c r="S135" s="115"/>
    </row>
    <row r="136" spans="3:19" x14ac:dyDescent="0.25">
      <c r="C136" s="119"/>
      <c r="D136" s="185">
        <v>16</v>
      </c>
      <c r="E136" s="122" t="s">
        <v>417</v>
      </c>
      <c r="F136" s="122" t="s">
        <v>418</v>
      </c>
      <c r="G136" s="121" t="s">
        <v>121</v>
      </c>
      <c r="H136" s="122" t="s">
        <v>419</v>
      </c>
      <c r="I136" s="122" t="s">
        <v>420</v>
      </c>
      <c r="J136" s="122" t="s">
        <v>399</v>
      </c>
      <c r="K136" s="122" t="s">
        <v>386</v>
      </c>
      <c r="R136" s="115"/>
      <c r="S136" s="115"/>
    </row>
    <row r="137" spans="3:19" ht="31.5" x14ac:dyDescent="0.25">
      <c r="C137" s="119"/>
      <c r="D137" s="185">
        <v>17</v>
      </c>
      <c r="E137" s="122" t="s">
        <v>395</v>
      </c>
      <c r="F137" s="122" t="s">
        <v>278</v>
      </c>
      <c r="G137" s="121" t="s">
        <v>397</v>
      </c>
      <c r="H137" s="122" t="s">
        <v>373</v>
      </c>
      <c r="I137" s="122" t="s">
        <v>421</v>
      </c>
      <c r="J137" s="122" t="s">
        <v>399</v>
      </c>
      <c r="K137" s="122" t="s">
        <v>369</v>
      </c>
      <c r="R137" s="115"/>
      <c r="S137" s="115"/>
    </row>
    <row r="138" spans="3:19" ht="31.5" x14ac:dyDescent="0.25">
      <c r="C138" s="119"/>
      <c r="D138" s="185">
        <v>18</v>
      </c>
      <c r="E138" s="122" t="s">
        <v>395</v>
      </c>
      <c r="F138" s="122" t="s">
        <v>422</v>
      </c>
      <c r="G138" s="121" t="s">
        <v>397</v>
      </c>
      <c r="H138" s="122" t="s">
        <v>373</v>
      </c>
      <c r="I138" s="122" t="s">
        <v>423</v>
      </c>
      <c r="J138" s="122" t="s">
        <v>399</v>
      </c>
      <c r="K138" s="122" t="s">
        <v>424</v>
      </c>
      <c r="R138" s="115"/>
      <c r="S138" s="115"/>
    </row>
    <row r="139" spans="3:19" ht="47.25" x14ac:dyDescent="0.25">
      <c r="C139" s="119"/>
      <c r="D139" s="122">
        <v>19</v>
      </c>
      <c r="E139" s="106" t="s">
        <v>425</v>
      </c>
      <c r="F139" s="106" t="s">
        <v>426</v>
      </c>
      <c r="G139" s="107" t="s">
        <v>98</v>
      </c>
      <c r="H139" s="106" t="s">
        <v>427</v>
      </c>
      <c r="I139" s="106" t="s">
        <v>428</v>
      </c>
      <c r="J139" s="106" t="s">
        <v>429</v>
      </c>
      <c r="K139" s="106" t="s">
        <v>394</v>
      </c>
      <c r="R139" s="115"/>
      <c r="S139" s="115"/>
    </row>
    <row r="140" spans="3:19" x14ac:dyDescent="0.25">
      <c r="C140" s="119"/>
      <c r="R140" s="115"/>
      <c r="S140" s="115"/>
    </row>
    <row r="141" spans="3:19" x14ac:dyDescent="0.25">
      <c r="C141" s="119"/>
      <c r="R141" s="115"/>
      <c r="S141" s="115"/>
    </row>
    <row r="142" spans="3:19" ht="16.5" thickBot="1" x14ac:dyDescent="0.3">
      <c r="C142" s="119"/>
      <c r="R142" s="115"/>
      <c r="S142" s="115"/>
    </row>
    <row r="143" spans="3:19" ht="15" customHeight="1" thickBot="1" x14ac:dyDescent="0.3">
      <c r="C143" s="119"/>
      <c r="D143" s="1252" t="s">
        <v>430</v>
      </c>
      <c r="E143" s="1253"/>
      <c r="F143" s="1253"/>
      <c r="G143" s="1253"/>
      <c r="H143" s="1253"/>
      <c r="I143" s="1253"/>
      <c r="J143" s="1253"/>
      <c r="K143" s="1253"/>
      <c r="L143" s="1253"/>
      <c r="M143" s="1253"/>
      <c r="N143" s="1253"/>
      <c r="O143" s="1253"/>
      <c r="P143" s="1253"/>
      <c r="Q143" s="1253"/>
      <c r="R143" s="1254"/>
      <c r="S143" s="115"/>
    </row>
    <row r="144" spans="3:19" ht="15" customHeight="1" x14ac:dyDescent="0.25">
      <c r="C144" s="119"/>
      <c r="D144" s="24"/>
      <c r="E144" s="24"/>
      <c r="F144" s="24"/>
      <c r="G144" s="24"/>
      <c r="H144" s="24"/>
      <c r="I144" s="24"/>
      <c r="J144" s="24"/>
      <c r="K144" s="24"/>
      <c r="L144" s="24"/>
      <c r="M144" s="24"/>
      <c r="N144" s="24"/>
      <c r="O144" s="24"/>
      <c r="P144" s="24"/>
      <c r="Q144" s="24"/>
      <c r="R144" s="25"/>
      <c r="S144" s="115"/>
    </row>
    <row r="145" spans="3:19" ht="15" customHeight="1" x14ac:dyDescent="0.25">
      <c r="C145" s="119"/>
      <c r="D145" s="1304" t="s">
        <v>986</v>
      </c>
      <c r="E145" s="1305"/>
      <c r="F145" s="1305"/>
      <c r="G145" s="1305"/>
      <c r="H145" s="1305"/>
      <c r="I145" s="1305"/>
      <c r="J145" s="1305"/>
      <c r="K145" s="1305"/>
      <c r="L145" s="24"/>
      <c r="M145" s="24"/>
      <c r="N145" s="24"/>
      <c r="O145" s="24"/>
      <c r="P145" s="24"/>
      <c r="Q145" s="24"/>
      <c r="R145" s="25"/>
      <c r="S145" s="115"/>
    </row>
    <row r="146" spans="3:19" x14ac:dyDescent="0.25">
      <c r="C146" s="119"/>
      <c r="D146" s="122" t="s">
        <v>9</v>
      </c>
      <c r="E146" s="122" t="s">
        <v>432</v>
      </c>
      <c r="F146" s="122" t="s">
        <v>433</v>
      </c>
      <c r="G146" s="121" t="s">
        <v>434</v>
      </c>
      <c r="H146" s="122" t="s">
        <v>349</v>
      </c>
      <c r="I146" s="122" t="s">
        <v>350</v>
      </c>
      <c r="J146" s="122" t="s">
        <v>351</v>
      </c>
      <c r="K146" s="122" t="s">
        <v>352</v>
      </c>
      <c r="R146" s="115"/>
      <c r="S146" s="115"/>
    </row>
    <row r="147" spans="3:19" ht="15" customHeight="1" x14ac:dyDescent="0.25">
      <c r="C147" s="119"/>
      <c r="D147" s="144">
        <v>1</v>
      </c>
      <c r="E147" s="122" t="s">
        <v>435</v>
      </c>
      <c r="F147" s="121" t="s">
        <v>436</v>
      </c>
      <c r="G147" s="122" t="s">
        <v>437</v>
      </c>
      <c r="H147" s="122" t="s">
        <v>438</v>
      </c>
      <c r="I147" s="122" t="s">
        <v>439</v>
      </c>
      <c r="J147" s="122" t="s">
        <v>440</v>
      </c>
      <c r="K147" s="106" t="s">
        <v>987</v>
      </c>
      <c r="R147" s="115"/>
      <c r="S147" s="115"/>
    </row>
    <row r="148" spans="3:19" ht="31.5" x14ac:dyDescent="0.25">
      <c r="C148" s="119"/>
      <c r="D148" s="144">
        <v>2</v>
      </c>
      <c r="E148" s="122" t="s">
        <v>435</v>
      </c>
      <c r="F148" s="121" t="s">
        <v>445</v>
      </c>
      <c r="G148" s="122" t="s">
        <v>437</v>
      </c>
      <c r="H148" s="122" t="s">
        <v>451</v>
      </c>
      <c r="I148" s="122" t="s">
        <v>98</v>
      </c>
      <c r="J148" s="122" t="s">
        <v>988</v>
      </c>
      <c r="K148" s="122" t="s">
        <v>807</v>
      </c>
      <c r="R148" s="115"/>
      <c r="S148" s="115"/>
    </row>
    <row r="149" spans="3:19" ht="31.5" x14ac:dyDescent="0.25">
      <c r="C149" s="119"/>
      <c r="D149" s="144">
        <v>3</v>
      </c>
      <c r="E149" s="122" t="s">
        <v>448</v>
      </c>
      <c r="F149" s="121" t="s">
        <v>449</v>
      </c>
      <c r="G149" s="122" t="s">
        <v>450</v>
      </c>
      <c r="H149" s="122" t="s">
        <v>451</v>
      </c>
      <c r="I149" s="122" t="s">
        <v>98</v>
      </c>
      <c r="J149" s="122" t="s">
        <v>808</v>
      </c>
      <c r="K149" s="106" t="s">
        <v>989</v>
      </c>
      <c r="R149" s="115"/>
      <c r="S149" s="115"/>
    </row>
    <row r="150" spans="3:19" ht="30" customHeight="1" x14ac:dyDescent="0.25">
      <c r="C150" s="119"/>
      <c r="D150" s="144">
        <v>4</v>
      </c>
      <c r="E150" s="122" t="s">
        <v>453</v>
      </c>
      <c r="F150" s="121" t="s">
        <v>454</v>
      </c>
      <c r="G150" s="122" t="s">
        <v>437</v>
      </c>
      <c r="H150" s="122" t="s">
        <v>693</v>
      </c>
      <c r="I150" s="122" t="s">
        <v>439</v>
      </c>
      <c r="J150" s="122" t="s">
        <v>694</v>
      </c>
      <c r="K150" s="106" t="s">
        <v>989</v>
      </c>
      <c r="R150" s="115"/>
      <c r="S150" s="115"/>
    </row>
    <row r="151" spans="3:19" x14ac:dyDescent="0.25">
      <c r="C151" s="119"/>
      <c r="D151" s="122"/>
      <c r="E151" s="122"/>
      <c r="F151" s="122"/>
      <c r="G151" s="121"/>
      <c r="H151" s="122"/>
      <c r="I151" s="122"/>
      <c r="J151" s="122"/>
      <c r="K151" s="122"/>
      <c r="R151" s="115"/>
      <c r="S151" s="115"/>
    </row>
    <row r="152" spans="3:19" ht="16.5" thickBot="1" x14ac:dyDescent="0.3">
      <c r="C152" s="119"/>
      <c r="D152" s="124"/>
      <c r="E152" s="124"/>
      <c r="F152" s="124"/>
      <c r="G152" s="145"/>
      <c r="H152" s="124"/>
      <c r="I152" s="124"/>
      <c r="J152" s="124"/>
      <c r="K152" s="124"/>
      <c r="R152" s="115"/>
      <c r="S152" s="115"/>
    </row>
    <row r="153" spans="3:19" ht="16.5" thickBot="1" x14ac:dyDescent="0.3">
      <c r="C153" s="119"/>
      <c r="D153" s="1252" t="s">
        <v>990</v>
      </c>
      <c r="E153" s="1253"/>
      <c r="F153" s="1253"/>
      <c r="G153" s="1253"/>
      <c r="H153" s="1253"/>
      <c r="I153" s="1253"/>
      <c r="J153" s="1253"/>
      <c r="K153" s="1253"/>
      <c r="L153" s="1253"/>
      <c r="M153" s="1253"/>
      <c r="N153" s="1253"/>
      <c r="O153" s="1253"/>
      <c r="P153" s="1253"/>
      <c r="Q153" s="1253"/>
      <c r="R153" s="1254"/>
      <c r="S153" s="115"/>
    </row>
    <row r="154" spans="3:19" x14ac:dyDescent="0.25">
      <c r="C154" s="119"/>
      <c r="D154" s="24"/>
      <c r="E154" s="24"/>
      <c r="F154" s="24"/>
      <c r="G154" s="24"/>
      <c r="H154" s="24"/>
      <c r="I154" s="24"/>
      <c r="J154" s="24"/>
      <c r="K154" s="24"/>
      <c r="L154" s="24"/>
      <c r="M154" s="24"/>
      <c r="N154" s="24"/>
      <c r="O154" s="24"/>
      <c r="P154" s="24"/>
      <c r="Q154" s="24"/>
      <c r="R154" s="25"/>
      <c r="S154" s="115"/>
    </row>
    <row r="155" spans="3:19" x14ac:dyDescent="0.25">
      <c r="C155" s="119"/>
      <c r="D155" s="1304" t="s">
        <v>991</v>
      </c>
      <c r="E155" s="1305"/>
      <c r="F155" s="1305"/>
      <c r="G155" s="1305"/>
      <c r="H155" s="1305"/>
      <c r="I155" s="1305"/>
      <c r="J155" s="1305"/>
      <c r="K155" s="1305"/>
      <c r="L155" s="24"/>
      <c r="M155" s="24"/>
      <c r="N155" s="24"/>
      <c r="O155" s="24"/>
      <c r="P155" s="24"/>
      <c r="Q155" s="24"/>
      <c r="R155" s="25"/>
      <c r="S155" s="115"/>
    </row>
    <row r="156" spans="3:19" x14ac:dyDescent="0.25">
      <c r="C156" s="119"/>
      <c r="D156" s="122" t="s">
        <v>9</v>
      </c>
      <c r="E156" s="122" t="s">
        <v>432</v>
      </c>
      <c r="F156" s="122" t="s">
        <v>433</v>
      </c>
      <c r="G156" s="121" t="s">
        <v>434</v>
      </c>
      <c r="H156" s="122" t="s">
        <v>349</v>
      </c>
      <c r="I156" s="122" t="s">
        <v>350</v>
      </c>
      <c r="J156" s="122" t="s">
        <v>351</v>
      </c>
      <c r="K156" s="122" t="s">
        <v>352</v>
      </c>
      <c r="R156" s="115"/>
      <c r="S156" s="115"/>
    </row>
    <row r="157" spans="3:19" x14ac:dyDescent="0.25">
      <c r="C157" s="119"/>
      <c r="D157" s="144">
        <v>1</v>
      </c>
      <c r="E157" s="122" t="s">
        <v>992</v>
      </c>
      <c r="F157" s="121" t="s">
        <v>993</v>
      </c>
      <c r="G157" s="122" t="s">
        <v>136</v>
      </c>
      <c r="H157" s="122" t="s">
        <v>993</v>
      </c>
      <c r="I157" s="122" t="s">
        <v>994</v>
      </c>
      <c r="J157" s="122" t="s">
        <v>995</v>
      </c>
      <c r="K157" s="122" t="s">
        <v>996</v>
      </c>
      <c r="R157" s="115"/>
      <c r="S157" s="115"/>
    </row>
    <row r="158" spans="3:19" x14ac:dyDescent="0.25">
      <c r="C158" s="119"/>
      <c r="D158" s="144">
        <v>2</v>
      </c>
      <c r="E158" s="122" t="s">
        <v>785</v>
      </c>
      <c r="F158" s="121" t="s">
        <v>993</v>
      </c>
      <c r="G158" s="122" t="s">
        <v>136</v>
      </c>
      <c r="H158" s="122" t="s">
        <v>993</v>
      </c>
      <c r="I158" s="122" t="s">
        <v>402</v>
      </c>
      <c r="J158" s="122" t="s">
        <v>995</v>
      </c>
      <c r="K158" s="122" t="s">
        <v>996</v>
      </c>
      <c r="R158" s="115"/>
      <c r="S158" s="115"/>
    </row>
    <row r="159" spans="3:19" x14ac:dyDescent="0.25">
      <c r="C159" s="119"/>
      <c r="D159" s="144">
        <v>3</v>
      </c>
      <c r="E159" s="122" t="s">
        <v>997</v>
      </c>
      <c r="F159" s="121" t="s">
        <v>998</v>
      </c>
      <c r="G159" s="122" t="s">
        <v>28</v>
      </c>
      <c r="H159" s="122" t="s">
        <v>998</v>
      </c>
      <c r="I159" s="122" t="s">
        <v>999</v>
      </c>
      <c r="J159" s="122" t="s">
        <v>995</v>
      </c>
      <c r="K159" s="122" t="s">
        <v>996</v>
      </c>
      <c r="R159" s="115"/>
      <c r="S159" s="115"/>
    </row>
    <row r="160" spans="3:19" x14ac:dyDescent="0.25">
      <c r="C160" s="119"/>
      <c r="D160" s="122">
        <v>4</v>
      </c>
      <c r="E160" s="122" t="s">
        <v>997</v>
      </c>
      <c r="F160" s="121" t="s">
        <v>998</v>
      </c>
      <c r="G160" s="122" t="s">
        <v>28</v>
      </c>
      <c r="H160" s="122" t="s">
        <v>1000</v>
      </c>
      <c r="I160" s="122" t="s">
        <v>1001</v>
      </c>
      <c r="J160" s="122" t="s">
        <v>429</v>
      </c>
      <c r="K160" s="122" t="s">
        <v>1002</v>
      </c>
      <c r="R160" s="115"/>
      <c r="S160" s="115"/>
    </row>
    <row r="161" spans="3:19" x14ac:dyDescent="0.25">
      <c r="C161" s="119"/>
      <c r="D161" s="122">
        <v>5</v>
      </c>
      <c r="E161" s="122" t="s">
        <v>997</v>
      </c>
      <c r="F161" s="121" t="s">
        <v>998</v>
      </c>
      <c r="G161" s="122" t="s">
        <v>28</v>
      </c>
      <c r="H161" s="122" t="s">
        <v>1003</v>
      </c>
      <c r="I161" s="122" t="s">
        <v>1004</v>
      </c>
      <c r="J161" s="122" t="s">
        <v>429</v>
      </c>
      <c r="K161" s="122" t="s">
        <v>1002</v>
      </c>
      <c r="R161" s="115"/>
      <c r="S161" s="115"/>
    </row>
    <row r="162" spans="3:19" x14ac:dyDescent="0.25">
      <c r="C162" s="119"/>
      <c r="D162" s="144"/>
      <c r="E162" s="122"/>
      <c r="F162" s="121"/>
      <c r="G162" s="122"/>
      <c r="H162" s="122"/>
      <c r="I162" s="122"/>
      <c r="J162" s="106"/>
      <c r="K162" s="122"/>
      <c r="R162" s="115"/>
      <c r="S162" s="115"/>
    </row>
    <row r="163" spans="3:19" ht="16.5" thickBot="1" x14ac:dyDescent="0.3">
      <c r="C163" s="119"/>
      <c r="D163" s="124"/>
      <c r="E163" s="124"/>
      <c r="F163" s="124"/>
      <c r="G163" s="145"/>
      <c r="H163" s="124"/>
      <c r="I163" s="124"/>
      <c r="J163" s="124"/>
      <c r="K163" s="124"/>
      <c r="R163" s="115"/>
      <c r="S163" s="115"/>
    </row>
    <row r="164" spans="3:19" ht="15" customHeight="1" thickBot="1" x14ac:dyDescent="0.3">
      <c r="C164" s="119"/>
      <c r="D164" s="1252" t="s">
        <v>458</v>
      </c>
      <c r="E164" s="1253"/>
      <c r="F164" s="1253"/>
      <c r="G164" s="1253"/>
      <c r="H164" s="1253"/>
      <c r="I164" s="1253"/>
      <c r="J164" s="1253"/>
      <c r="K164" s="1253"/>
      <c r="L164" s="1253"/>
      <c r="M164" s="1253"/>
      <c r="N164" s="1253"/>
      <c r="O164" s="1253"/>
      <c r="P164" s="1253"/>
      <c r="Q164" s="1253"/>
      <c r="R164" s="1254"/>
      <c r="S164" s="115"/>
    </row>
    <row r="165" spans="3:19" x14ac:dyDescent="0.25">
      <c r="C165" s="119"/>
      <c r="D165" s="1306" t="s">
        <v>695</v>
      </c>
      <c r="E165" s="1307"/>
      <c r="F165" s="1307"/>
      <c r="G165" s="1307"/>
      <c r="H165" s="1307"/>
      <c r="I165" s="1307"/>
      <c r="J165" s="1307"/>
      <c r="K165" s="1307"/>
      <c r="R165" s="115"/>
      <c r="S165" s="115"/>
    </row>
    <row r="166" spans="3:19" x14ac:dyDescent="0.25">
      <c r="C166" s="119"/>
      <c r="D166" s="122" t="s">
        <v>9</v>
      </c>
      <c r="E166" s="122" t="s">
        <v>12</v>
      </c>
      <c r="F166" s="122" t="s">
        <v>460</v>
      </c>
      <c r="G166" s="121" t="s">
        <v>461</v>
      </c>
      <c r="H166" s="122" t="s">
        <v>462</v>
      </c>
      <c r="I166" s="122" t="s">
        <v>349</v>
      </c>
      <c r="J166" s="122" t="s">
        <v>463</v>
      </c>
      <c r="K166" s="122" t="s">
        <v>464</v>
      </c>
      <c r="R166" s="115"/>
      <c r="S166" s="115"/>
    </row>
    <row r="167" spans="3:19" ht="126" x14ac:dyDescent="0.25">
      <c r="C167" s="119"/>
      <c r="D167" s="144">
        <v>1</v>
      </c>
      <c r="E167" s="122" t="s">
        <v>470</v>
      </c>
      <c r="F167" s="121" t="s">
        <v>471</v>
      </c>
      <c r="G167" s="122" t="s">
        <v>23</v>
      </c>
      <c r="H167" s="122" t="s">
        <v>467</v>
      </c>
      <c r="I167" s="122" t="s">
        <v>809</v>
      </c>
      <c r="J167" s="106" t="s">
        <v>1005</v>
      </c>
      <c r="K167" s="186" t="s">
        <v>1006</v>
      </c>
      <c r="R167" s="115"/>
      <c r="S167" s="115"/>
    </row>
    <row r="168" spans="3:19" ht="110.25" x14ac:dyDescent="0.25">
      <c r="C168" s="119"/>
      <c r="D168" s="144">
        <v>2</v>
      </c>
      <c r="E168" s="122" t="s">
        <v>465</v>
      </c>
      <c r="F168" s="121" t="s">
        <v>335</v>
      </c>
      <c r="G168" s="122" t="s">
        <v>23</v>
      </c>
      <c r="H168" s="122" t="s">
        <v>467</v>
      </c>
      <c r="I168" s="122" t="s">
        <v>1007</v>
      </c>
      <c r="J168" s="106" t="s">
        <v>1008</v>
      </c>
      <c r="K168" s="106" t="s">
        <v>1009</v>
      </c>
      <c r="R168" s="115"/>
      <c r="S168" s="115"/>
    </row>
    <row r="169" spans="3:19" ht="63" x14ac:dyDescent="0.25">
      <c r="C169" s="119"/>
      <c r="D169" s="144">
        <v>3</v>
      </c>
      <c r="E169" s="122"/>
      <c r="F169" s="121" t="s">
        <v>703</v>
      </c>
      <c r="G169" s="122" t="s">
        <v>23</v>
      </c>
      <c r="H169" s="122" t="s">
        <v>704</v>
      </c>
      <c r="I169" s="122" t="s">
        <v>705</v>
      </c>
      <c r="J169" s="106" t="s">
        <v>1010</v>
      </c>
      <c r="K169" s="106" t="s">
        <v>1011</v>
      </c>
      <c r="R169" s="115"/>
      <c r="S169" s="115"/>
    </row>
    <row r="170" spans="3:19" ht="47.25" x14ac:dyDescent="0.25">
      <c r="C170" s="119"/>
      <c r="D170" s="144">
        <v>4</v>
      </c>
      <c r="E170" s="122"/>
      <c r="F170" s="121" t="s">
        <v>953</v>
      </c>
      <c r="G170" s="122" t="s">
        <v>23</v>
      </c>
      <c r="H170" s="122"/>
      <c r="I170" s="122" t="s">
        <v>1012</v>
      </c>
      <c r="J170" s="106" t="s">
        <v>1013</v>
      </c>
      <c r="K170" s="106" t="s">
        <v>112</v>
      </c>
      <c r="R170" s="115"/>
      <c r="S170" s="115"/>
    </row>
    <row r="171" spans="3:19" ht="31.5" x14ac:dyDescent="0.25">
      <c r="C171" s="119"/>
      <c r="D171" s="160">
        <v>5</v>
      </c>
      <c r="E171" s="160"/>
      <c r="F171" s="107" t="s">
        <v>961</v>
      </c>
      <c r="G171" s="106" t="s">
        <v>23</v>
      </c>
      <c r="H171" s="106"/>
      <c r="I171" s="106" t="s">
        <v>1014</v>
      </c>
      <c r="J171" s="106" t="s">
        <v>1015</v>
      </c>
      <c r="K171" s="106" t="s">
        <v>329</v>
      </c>
      <c r="R171" s="115"/>
      <c r="S171" s="115"/>
    </row>
    <row r="172" spans="3:19" ht="16.5" thickBot="1" x14ac:dyDescent="0.3">
      <c r="C172" s="119"/>
      <c r="R172" s="115"/>
      <c r="S172" s="115"/>
    </row>
    <row r="173" spans="3:19" ht="16.5" thickBot="1" x14ac:dyDescent="0.3">
      <c r="C173" s="119"/>
      <c r="D173" s="1252" t="s">
        <v>476</v>
      </c>
      <c r="E173" s="1253"/>
      <c r="F173" s="1253"/>
      <c r="G173" s="1253"/>
      <c r="H173" s="1253"/>
      <c r="I173" s="1253"/>
      <c r="J173" s="1253"/>
      <c r="K173" s="1253"/>
      <c r="L173" s="1253"/>
      <c r="M173" s="1253"/>
      <c r="N173" s="1253"/>
      <c r="O173" s="1253"/>
      <c r="P173" s="1253"/>
      <c r="Q173" s="1253"/>
      <c r="R173" s="1254"/>
      <c r="S173" s="115"/>
    </row>
    <row r="174" spans="3:19" ht="16.5" thickBot="1" x14ac:dyDescent="0.3">
      <c r="C174" s="119"/>
      <c r="D174" s="1255" t="s">
        <v>477</v>
      </c>
      <c r="E174" s="1256"/>
      <c r="F174" s="40">
        <f>I191</f>
        <v>9850000</v>
      </c>
      <c r="G174" s="24"/>
      <c r="H174" s="24"/>
      <c r="I174" s="24"/>
      <c r="J174" s="24"/>
      <c r="K174" s="24"/>
      <c r="L174" s="24"/>
      <c r="M174" s="24"/>
      <c r="N174" s="24"/>
      <c r="O174" s="24"/>
      <c r="P174" s="24"/>
      <c r="Q174" s="24"/>
      <c r="R174" s="25"/>
      <c r="S174" s="115"/>
    </row>
    <row r="175" spans="3:19" ht="32.25" customHeight="1" x14ac:dyDescent="0.25">
      <c r="C175" s="119"/>
      <c r="D175" s="187" t="s">
        <v>478</v>
      </c>
      <c r="E175" s="187" t="s">
        <v>479</v>
      </c>
      <c r="F175" s="187" t="s">
        <v>480</v>
      </c>
      <c r="G175" s="121" t="s">
        <v>481</v>
      </c>
      <c r="H175" s="122" t="s">
        <v>482</v>
      </c>
      <c r="I175" s="122" t="s">
        <v>483</v>
      </c>
      <c r="J175" s="122" t="s">
        <v>484</v>
      </c>
      <c r="R175" s="115"/>
      <c r="S175" s="115"/>
    </row>
    <row r="176" spans="3:19" ht="31.5" x14ac:dyDescent="0.25">
      <c r="C176" s="119"/>
      <c r="D176" s="122">
        <v>1</v>
      </c>
      <c r="E176" s="122" t="s">
        <v>485</v>
      </c>
      <c r="F176" s="122" t="s">
        <v>486</v>
      </c>
      <c r="G176" s="188">
        <v>250000</v>
      </c>
      <c r="H176" s="189">
        <v>0</v>
      </c>
      <c r="I176" s="189">
        <f>G176*H176</f>
        <v>0</v>
      </c>
      <c r="J176" s="189"/>
      <c r="R176" s="115"/>
      <c r="S176" s="115"/>
    </row>
    <row r="177" spans="3:19" ht="47.25" x14ac:dyDescent="0.25">
      <c r="C177" s="119"/>
      <c r="D177" s="122">
        <v>2</v>
      </c>
      <c r="E177" s="122" t="s">
        <v>487</v>
      </c>
      <c r="F177" s="122" t="s">
        <v>488</v>
      </c>
      <c r="G177" s="188">
        <v>5000000</v>
      </c>
      <c r="H177" s="189">
        <v>1</v>
      </c>
      <c r="I177" s="189">
        <f t="shared" ref="I177:I190" si="0">G177*H177</f>
        <v>5000000</v>
      </c>
      <c r="J177" s="189"/>
      <c r="R177" s="115"/>
      <c r="S177" s="115"/>
    </row>
    <row r="178" spans="3:19" ht="63" x14ac:dyDescent="0.25">
      <c r="C178" s="119"/>
      <c r="D178" s="123">
        <v>3</v>
      </c>
      <c r="E178" s="122" t="s">
        <v>489</v>
      </c>
      <c r="F178" s="122" t="s">
        <v>486</v>
      </c>
      <c r="G178" s="188">
        <v>5000</v>
      </c>
      <c r="H178" s="189"/>
      <c r="I178" s="189">
        <f t="shared" si="0"/>
        <v>0</v>
      </c>
      <c r="J178" s="189"/>
      <c r="R178" s="115"/>
      <c r="S178" s="115"/>
    </row>
    <row r="179" spans="3:19" ht="63" x14ac:dyDescent="0.25">
      <c r="C179" s="119"/>
      <c r="D179" s="123">
        <v>4</v>
      </c>
      <c r="E179" s="122" t="s">
        <v>490</v>
      </c>
      <c r="F179" s="122" t="s">
        <v>488</v>
      </c>
      <c r="G179" s="188">
        <v>250000</v>
      </c>
      <c r="H179" s="189"/>
      <c r="I179" s="189">
        <f t="shared" si="0"/>
        <v>0</v>
      </c>
      <c r="J179" s="189"/>
      <c r="R179" s="115"/>
      <c r="S179" s="115"/>
    </row>
    <row r="180" spans="3:19" ht="78.75" x14ac:dyDescent="0.25">
      <c r="C180" s="119"/>
      <c r="D180" s="123">
        <v>5</v>
      </c>
      <c r="E180" s="122" t="s">
        <v>491</v>
      </c>
      <c r="F180" s="122" t="s">
        <v>488</v>
      </c>
      <c r="G180" s="188">
        <v>100000</v>
      </c>
      <c r="H180" s="189"/>
      <c r="I180" s="189">
        <f t="shared" si="0"/>
        <v>0</v>
      </c>
      <c r="J180" s="189"/>
      <c r="N180" s="124"/>
      <c r="O180" s="124"/>
      <c r="P180" s="124"/>
      <c r="Q180" s="124"/>
      <c r="R180" s="190"/>
      <c r="S180" s="115"/>
    </row>
    <row r="181" spans="3:19" ht="47.25" x14ac:dyDescent="0.25">
      <c r="C181" s="119"/>
      <c r="D181" s="123">
        <v>6</v>
      </c>
      <c r="E181" s="122" t="s">
        <v>492</v>
      </c>
      <c r="F181" s="122" t="s">
        <v>488</v>
      </c>
      <c r="G181" s="188">
        <v>1500000</v>
      </c>
      <c r="H181" s="189">
        <f>1+1</f>
        <v>2</v>
      </c>
      <c r="I181" s="189">
        <f>G181*H181</f>
        <v>3000000</v>
      </c>
      <c r="J181" s="189"/>
      <c r="R181" s="115"/>
      <c r="S181" s="115"/>
    </row>
    <row r="182" spans="3:19" ht="110.25" x14ac:dyDescent="0.25">
      <c r="C182" s="119"/>
      <c r="D182" s="123">
        <v>7</v>
      </c>
      <c r="E182" s="122" t="s">
        <v>493</v>
      </c>
      <c r="F182" s="122" t="s">
        <v>488</v>
      </c>
      <c r="G182" s="188">
        <v>350000</v>
      </c>
      <c r="H182" s="189">
        <v>1</v>
      </c>
      <c r="I182" s="189">
        <f t="shared" si="0"/>
        <v>350000</v>
      </c>
      <c r="J182" s="189"/>
      <c r="R182" s="115"/>
      <c r="S182" s="115"/>
    </row>
    <row r="183" spans="3:19" ht="78.75" x14ac:dyDescent="0.25">
      <c r="C183" s="119"/>
      <c r="D183" s="109">
        <v>8</v>
      </c>
      <c r="E183" s="122" t="s">
        <v>494</v>
      </c>
      <c r="F183" s="122" t="s">
        <v>495</v>
      </c>
      <c r="G183" s="188">
        <v>175000</v>
      </c>
      <c r="H183" s="189"/>
      <c r="I183" s="189">
        <f t="shared" si="0"/>
        <v>0</v>
      </c>
      <c r="J183" s="189"/>
      <c r="R183" s="115"/>
      <c r="S183" s="115"/>
    </row>
    <row r="184" spans="3:19" ht="47.25" x14ac:dyDescent="0.25">
      <c r="C184" s="119"/>
      <c r="D184" s="123">
        <v>9</v>
      </c>
      <c r="E184" s="122" t="s">
        <v>496</v>
      </c>
      <c r="F184" s="122" t="s">
        <v>488</v>
      </c>
      <c r="G184" s="188">
        <v>500000</v>
      </c>
      <c r="H184" s="189"/>
      <c r="I184" s="189">
        <f t="shared" si="0"/>
        <v>0</v>
      </c>
      <c r="J184" s="189"/>
      <c r="R184" s="115"/>
      <c r="S184" s="115"/>
    </row>
    <row r="185" spans="3:19" ht="47.25" x14ac:dyDescent="0.25">
      <c r="C185" s="119"/>
      <c r="D185" s="123">
        <v>10</v>
      </c>
      <c r="E185" s="122" t="s">
        <v>497</v>
      </c>
      <c r="F185" s="122" t="s">
        <v>486</v>
      </c>
      <c r="G185" s="188">
        <v>10000</v>
      </c>
      <c r="H185" s="189"/>
      <c r="I185" s="189">
        <f t="shared" si="0"/>
        <v>0</v>
      </c>
      <c r="J185" s="189"/>
      <c r="R185" s="115"/>
      <c r="S185" s="115"/>
    </row>
    <row r="186" spans="3:19" ht="94.5" x14ac:dyDescent="0.25">
      <c r="C186" s="119"/>
      <c r="D186" s="109">
        <v>11</v>
      </c>
      <c r="E186" s="122" t="s">
        <v>498</v>
      </c>
      <c r="F186" s="122" t="s">
        <v>488</v>
      </c>
      <c r="G186" s="188">
        <v>1000000</v>
      </c>
      <c r="H186" s="189"/>
      <c r="I186" s="189">
        <f>G186*H186</f>
        <v>0</v>
      </c>
      <c r="J186" s="191"/>
      <c r="R186" s="115"/>
      <c r="S186" s="115"/>
    </row>
    <row r="187" spans="3:19" ht="110.25" x14ac:dyDescent="0.25">
      <c r="C187" s="119"/>
      <c r="D187" s="123">
        <v>12</v>
      </c>
      <c r="E187" s="122" t="s">
        <v>499</v>
      </c>
      <c r="F187" s="122" t="s">
        <v>488</v>
      </c>
      <c r="G187" s="188">
        <v>500000</v>
      </c>
      <c r="H187" s="189">
        <v>2</v>
      </c>
      <c r="I187" s="189">
        <f t="shared" si="0"/>
        <v>1000000</v>
      </c>
      <c r="J187" s="189"/>
      <c r="R187" s="115"/>
      <c r="S187" s="115"/>
    </row>
    <row r="188" spans="3:19" ht="94.5" x14ac:dyDescent="0.25">
      <c r="C188" s="119"/>
      <c r="D188" s="123">
        <v>13</v>
      </c>
      <c r="E188" s="122" t="s">
        <v>500</v>
      </c>
      <c r="F188" s="122" t="s">
        <v>488</v>
      </c>
      <c r="G188" s="188">
        <v>250000</v>
      </c>
      <c r="H188" s="189"/>
      <c r="I188" s="189">
        <f t="shared" si="0"/>
        <v>0</v>
      </c>
      <c r="J188" s="189"/>
      <c r="R188" s="115"/>
      <c r="S188" s="115"/>
    </row>
    <row r="189" spans="3:19" x14ac:dyDescent="0.25">
      <c r="C189" s="119"/>
      <c r="D189" s="123">
        <v>14</v>
      </c>
      <c r="E189" s="122" t="s">
        <v>1016</v>
      </c>
      <c r="F189" s="122" t="s">
        <v>488</v>
      </c>
      <c r="G189" s="188">
        <v>500000</v>
      </c>
      <c r="H189" s="189">
        <v>1</v>
      </c>
      <c r="I189" s="189">
        <f t="shared" si="0"/>
        <v>500000</v>
      </c>
      <c r="J189" s="189"/>
      <c r="R189" s="115"/>
      <c r="S189" s="115"/>
    </row>
    <row r="190" spans="3:19" ht="31.5" x14ac:dyDescent="0.25">
      <c r="C190" s="119"/>
      <c r="D190" s="123">
        <v>15</v>
      </c>
      <c r="E190" s="122" t="s">
        <v>502</v>
      </c>
      <c r="F190" s="122"/>
      <c r="G190" s="188"/>
      <c r="H190" s="189">
        <v>0</v>
      </c>
      <c r="I190" s="189">
        <f t="shared" si="0"/>
        <v>0</v>
      </c>
      <c r="J190" s="189"/>
      <c r="R190" s="115"/>
      <c r="S190" s="115"/>
    </row>
    <row r="191" spans="3:19" x14ac:dyDescent="0.25">
      <c r="C191" s="119"/>
      <c r="D191" s="1300" t="s">
        <v>503</v>
      </c>
      <c r="E191" s="1300"/>
      <c r="F191" s="1300"/>
      <c r="G191" s="1300"/>
      <c r="H191" s="1301"/>
      <c r="I191" s="189">
        <f>SUM(I176:I190)</f>
        <v>9850000</v>
      </c>
      <c r="J191" s="122"/>
      <c r="R191" s="115"/>
      <c r="S191" s="115"/>
    </row>
    <row r="192" spans="3:19" x14ac:dyDescent="0.25">
      <c r="C192" s="119"/>
      <c r="R192" s="115"/>
      <c r="S192" s="115"/>
    </row>
    <row r="193" spans="3:19" ht="16.5" thickBot="1" x14ac:dyDescent="0.3">
      <c r="C193" s="119"/>
      <c r="R193" s="115"/>
      <c r="S193" s="115"/>
    </row>
    <row r="194" spans="3:19" ht="16.5" thickBot="1" x14ac:dyDescent="0.3">
      <c r="C194" s="119"/>
      <c r="D194" s="1252" t="s">
        <v>504</v>
      </c>
      <c r="E194" s="1253"/>
      <c r="F194" s="1253"/>
      <c r="G194" s="1253"/>
      <c r="H194" s="1253"/>
      <c r="I194" s="1253"/>
      <c r="J194" s="1253"/>
      <c r="K194" s="1253"/>
      <c r="L194" s="1253"/>
      <c r="M194" s="1253"/>
      <c r="N194" s="1253"/>
      <c r="O194" s="1253"/>
      <c r="P194" s="1253"/>
      <c r="Q194" s="1253"/>
      <c r="R194" s="1254"/>
      <c r="S194" s="115"/>
    </row>
    <row r="195" spans="3:19" x14ac:dyDescent="0.25">
      <c r="C195" s="119"/>
      <c r="D195" s="59" t="s">
        <v>1017</v>
      </c>
      <c r="R195" s="115"/>
      <c r="S195" s="115"/>
    </row>
    <row r="196" spans="3:19" x14ac:dyDescent="0.25">
      <c r="C196" s="119"/>
      <c r="D196" s="59" t="s">
        <v>1018</v>
      </c>
      <c r="R196" s="115"/>
      <c r="S196" s="115"/>
    </row>
    <row r="197" spans="3:19" x14ac:dyDescent="0.25">
      <c r="C197" s="119"/>
      <c r="R197" s="115"/>
      <c r="S197" s="115"/>
    </row>
    <row r="198" spans="3:19" x14ac:dyDescent="0.25">
      <c r="C198" s="119"/>
      <c r="R198" s="115"/>
      <c r="S198" s="115"/>
    </row>
    <row r="199" spans="3:19" x14ac:dyDescent="0.25">
      <c r="C199" s="119"/>
      <c r="R199" s="115"/>
      <c r="S199" s="115"/>
    </row>
    <row r="200" spans="3:19" x14ac:dyDescent="0.25">
      <c r="C200" s="119"/>
      <c r="R200" s="115"/>
      <c r="S200" s="115"/>
    </row>
    <row r="201" spans="3:19" x14ac:dyDescent="0.25">
      <c r="C201" s="119"/>
      <c r="R201" s="115"/>
      <c r="S201" s="115"/>
    </row>
    <row r="202" spans="3:19" x14ac:dyDescent="0.25">
      <c r="C202" s="119"/>
      <c r="R202" s="115"/>
      <c r="S202" s="115"/>
    </row>
    <row r="203" spans="3:19" x14ac:dyDescent="0.25">
      <c r="C203" s="119"/>
      <c r="R203" s="115"/>
      <c r="S203" s="115"/>
    </row>
    <row r="204" spans="3:19" x14ac:dyDescent="0.25">
      <c r="C204" s="119"/>
      <c r="R204" s="115"/>
      <c r="S204" s="115"/>
    </row>
    <row r="205" spans="3:19" x14ac:dyDescent="0.25">
      <c r="C205" s="119"/>
      <c r="R205" s="115"/>
      <c r="S205" s="115"/>
    </row>
    <row r="206" spans="3:19" x14ac:dyDescent="0.25">
      <c r="C206" s="119"/>
      <c r="R206" s="115"/>
      <c r="S206" s="115"/>
    </row>
    <row r="207" spans="3:19" ht="16.5" thickBot="1" x14ac:dyDescent="0.3">
      <c r="C207" s="119"/>
      <c r="R207" s="115"/>
      <c r="S207" s="115"/>
    </row>
    <row r="208" spans="3:19" ht="16.5" thickBot="1" x14ac:dyDescent="0.3">
      <c r="C208" s="119"/>
      <c r="D208" s="1252" t="s">
        <v>505</v>
      </c>
      <c r="E208" s="1253"/>
      <c r="F208" s="1253"/>
      <c r="G208" s="1253"/>
      <c r="H208" s="1253"/>
      <c r="I208" s="1253"/>
      <c r="J208" s="1253"/>
      <c r="K208" s="1253"/>
      <c r="L208" s="1253"/>
      <c r="M208" s="1253"/>
      <c r="N208" s="1253"/>
      <c r="O208" s="1253"/>
      <c r="P208" s="1253"/>
      <c r="Q208" s="1253"/>
      <c r="R208" s="1254"/>
      <c r="S208" s="115"/>
    </row>
    <row r="209" spans="3:19" x14ac:dyDescent="0.25">
      <c r="C209" s="119"/>
      <c r="D209" s="1259" t="s">
        <v>506</v>
      </c>
      <c r="E209" s="1260"/>
      <c r="F209" s="1260"/>
      <c r="G209" s="1260"/>
      <c r="H209" s="1260"/>
      <c r="I209" s="1260"/>
      <c r="J209" s="1260"/>
      <c r="K209" s="1260"/>
      <c r="L209" s="24"/>
      <c r="M209" s="24"/>
      <c r="N209" s="24"/>
      <c r="O209" s="24"/>
      <c r="P209" s="24"/>
      <c r="Q209" s="24"/>
      <c r="R209" s="25"/>
      <c r="S209" s="115"/>
    </row>
    <row r="210" spans="3:19" x14ac:dyDescent="0.25">
      <c r="C210" s="119"/>
      <c r="D210" s="1246" t="s">
        <v>1019</v>
      </c>
      <c r="E210" s="1247"/>
      <c r="F210" s="1247"/>
      <c r="G210" s="1247"/>
      <c r="H210" s="1247"/>
      <c r="I210" s="1247"/>
      <c r="J210" s="1247"/>
      <c r="K210" s="24"/>
      <c r="L210" s="24"/>
      <c r="M210" s="24"/>
      <c r="N210" s="24"/>
      <c r="O210" s="24"/>
      <c r="P210" s="24"/>
      <c r="Q210" s="24"/>
      <c r="R210" s="25"/>
      <c r="S210" s="115"/>
    </row>
    <row r="211" spans="3:19" x14ac:dyDescent="0.25">
      <c r="C211" s="119"/>
      <c r="D211" s="1246" t="s">
        <v>818</v>
      </c>
      <c r="E211" s="1247"/>
      <c r="F211" s="1247"/>
      <c r="G211" s="1247"/>
      <c r="H211" s="1247"/>
      <c r="R211" s="115"/>
      <c r="S211" s="115"/>
    </row>
    <row r="212" spans="3:19" x14ac:dyDescent="0.25">
      <c r="C212" s="119"/>
      <c r="D212" s="1248" t="s">
        <v>509</v>
      </c>
      <c r="E212" s="1249"/>
      <c r="F212" s="1249"/>
      <c r="G212" s="1249"/>
      <c r="R212" s="115"/>
      <c r="S212" s="115"/>
    </row>
    <row r="213" spans="3:19" x14ac:dyDescent="0.25">
      <c r="C213" s="119"/>
      <c r="R213" s="115"/>
      <c r="S213" s="115"/>
    </row>
    <row r="214" spans="3:19" ht="16.5" thickBot="1" x14ac:dyDescent="0.3">
      <c r="C214" s="119"/>
      <c r="D214" s="192"/>
      <c r="E214" s="193"/>
      <c r="F214" s="193"/>
      <c r="G214" s="193"/>
      <c r="H214" s="193"/>
      <c r="I214" s="193"/>
      <c r="J214" s="193"/>
      <c r="K214" s="194"/>
      <c r="L214" s="194"/>
      <c r="M214" s="194"/>
      <c r="N214" s="194"/>
      <c r="O214" s="194"/>
      <c r="P214" s="194"/>
      <c r="Q214" s="194"/>
      <c r="R214" s="195"/>
      <c r="S214" s="115"/>
    </row>
    <row r="215" spans="3:19" x14ac:dyDescent="0.25">
      <c r="C215" s="119"/>
      <c r="D215" s="1250" t="s">
        <v>510</v>
      </c>
      <c r="E215" s="1251"/>
      <c r="F215" s="59" t="s">
        <v>511</v>
      </c>
      <c r="S215" s="115"/>
    </row>
    <row r="216" spans="3:19" ht="16.5" thickBot="1" x14ac:dyDescent="0.3">
      <c r="C216" s="196"/>
      <c r="D216" s="193"/>
      <c r="E216" s="193"/>
      <c r="F216" s="193"/>
      <c r="G216" s="193"/>
      <c r="H216" s="193"/>
      <c r="I216" s="193"/>
      <c r="J216" s="193"/>
      <c r="K216" s="193"/>
      <c r="L216" s="193"/>
      <c r="M216" s="193"/>
      <c r="N216" s="193"/>
      <c r="O216" s="193"/>
      <c r="P216" s="193"/>
      <c r="Q216" s="193"/>
      <c r="R216" s="193"/>
      <c r="S216" s="197"/>
    </row>
  </sheetData>
  <mergeCells count="37">
    <mergeCell ref="D215:E215"/>
    <mergeCell ref="D194:R194"/>
    <mergeCell ref="D208:R208"/>
    <mergeCell ref="D209:K209"/>
    <mergeCell ref="D210:J210"/>
    <mergeCell ref="D211:H211"/>
    <mergeCell ref="D212:G212"/>
    <mergeCell ref="D191:H191"/>
    <mergeCell ref="D117:K117"/>
    <mergeCell ref="D118:K118"/>
    <mergeCell ref="D119:K119"/>
    <mergeCell ref="D143:R143"/>
    <mergeCell ref="D145:K145"/>
    <mergeCell ref="D153:R153"/>
    <mergeCell ref="D155:K155"/>
    <mergeCell ref="D164:R164"/>
    <mergeCell ref="D165:K165"/>
    <mergeCell ref="D173:R173"/>
    <mergeCell ref="D174:E174"/>
    <mergeCell ref="D116:K116"/>
    <mergeCell ref="D44:P44"/>
    <mergeCell ref="D51:M51"/>
    <mergeCell ref="N51:R51"/>
    <mergeCell ref="D53:M53"/>
    <mergeCell ref="D62:R62"/>
    <mergeCell ref="D64:K64"/>
    <mergeCell ref="D70:R70"/>
    <mergeCell ref="D72:P72"/>
    <mergeCell ref="D90:R90"/>
    <mergeCell ref="D92:K92"/>
    <mergeCell ref="D115:R115"/>
    <mergeCell ref="D43:R43"/>
    <mergeCell ref="D15:J15"/>
    <mergeCell ref="D17:R17"/>
    <mergeCell ref="D18:P18"/>
    <mergeCell ref="D28:R28"/>
    <mergeCell ref="D29:R29"/>
  </mergeCells>
  <pageMargins left="0.7" right="0.7" top="0.75" bottom="0.75" header="0.3" footer="0.3"/>
  <pageSetup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248"/>
  <sheetViews>
    <sheetView showGridLines="0" zoomScale="60" zoomScaleNormal="60" workbookViewId="0">
      <selection activeCell="D215" sqref="D215:R215"/>
    </sheetView>
  </sheetViews>
  <sheetFormatPr defaultColWidth="9.140625" defaultRowHeight="15.75" x14ac:dyDescent="0.25"/>
  <cols>
    <col min="1" max="3" width="9.140625" style="59"/>
    <col min="4" max="4" width="12.140625" style="59" customWidth="1"/>
    <col min="5" max="5" width="23.85546875" style="59" bestFit="1" customWidth="1"/>
    <col min="6" max="6" width="30.85546875" style="59" customWidth="1"/>
    <col min="7" max="7" width="23" style="59" bestFit="1" customWidth="1"/>
    <col min="8" max="8" width="30.42578125" style="59" customWidth="1"/>
    <col min="9" max="9" width="34.42578125" style="59" bestFit="1" customWidth="1"/>
    <col min="10" max="10" width="24.85546875" style="59" customWidth="1"/>
    <col min="11" max="11" width="63.140625" style="59" bestFit="1" customWidth="1"/>
    <col min="12" max="12" width="15.42578125" style="59" bestFit="1" customWidth="1"/>
    <col min="13" max="13" width="23" style="59" customWidth="1"/>
    <col min="14" max="14" width="22.85546875" style="59" customWidth="1"/>
    <col min="15" max="15" width="30.85546875" style="59" bestFit="1" customWidth="1"/>
    <col min="16" max="16" width="28.140625" style="59" customWidth="1"/>
    <col min="17" max="17" width="24.140625" style="59" customWidth="1"/>
    <col min="18" max="18" width="26.140625" style="59" customWidth="1"/>
    <col min="19" max="16384" width="9.140625" style="59"/>
  </cols>
  <sheetData>
    <row r="1" spans="3:19" ht="16.5" thickBot="1" x14ac:dyDescent="0.3"/>
    <row r="2" spans="3:19" x14ac:dyDescent="0.25">
      <c r="C2" s="111"/>
      <c r="D2" s="111"/>
      <c r="E2" s="112"/>
      <c r="F2" s="112"/>
      <c r="G2" s="112"/>
      <c r="H2" s="112"/>
      <c r="I2" s="112"/>
      <c r="J2" s="112"/>
      <c r="K2" s="112"/>
      <c r="L2" s="112"/>
      <c r="M2" s="112"/>
      <c r="N2" s="112"/>
      <c r="O2" s="112"/>
      <c r="P2" s="112"/>
      <c r="Q2" s="112"/>
      <c r="R2" s="113"/>
      <c r="S2" s="113"/>
    </row>
    <row r="3" spans="3:19" x14ac:dyDescent="0.25">
      <c r="C3" s="114"/>
      <c r="D3" s="114"/>
      <c r="R3" s="115"/>
      <c r="S3" s="115"/>
    </row>
    <row r="4" spans="3:19" x14ac:dyDescent="0.25">
      <c r="C4" s="114"/>
      <c r="D4" s="114"/>
      <c r="R4" s="115"/>
      <c r="S4" s="115"/>
    </row>
    <row r="5" spans="3:19" x14ac:dyDescent="0.25">
      <c r="C5" s="114"/>
      <c r="D5" s="114"/>
      <c r="R5" s="115"/>
      <c r="S5" s="115"/>
    </row>
    <row r="6" spans="3:19" x14ac:dyDescent="0.25">
      <c r="C6" s="114"/>
      <c r="D6" s="114"/>
      <c r="R6" s="115"/>
      <c r="S6" s="115"/>
    </row>
    <row r="7" spans="3:19" x14ac:dyDescent="0.25">
      <c r="C7" s="114"/>
      <c r="D7" s="114"/>
      <c r="R7" s="115"/>
      <c r="S7" s="115"/>
    </row>
    <row r="8" spans="3:19" x14ac:dyDescent="0.25">
      <c r="C8" s="114"/>
      <c r="D8" s="114"/>
      <c r="R8" s="115"/>
      <c r="S8" s="115"/>
    </row>
    <row r="9" spans="3:19" x14ac:dyDescent="0.25">
      <c r="C9" s="114"/>
      <c r="D9" s="114"/>
      <c r="R9" s="115"/>
      <c r="S9" s="115"/>
    </row>
    <row r="10" spans="3:19" x14ac:dyDescent="0.25">
      <c r="C10" s="114"/>
      <c r="D10" s="116" t="s">
        <v>0</v>
      </c>
      <c r="R10" s="115"/>
      <c r="S10" s="115"/>
    </row>
    <row r="11" spans="3:19" x14ac:dyDescent="0.25">
      <c r="C11" s="114"/>
      <c r="D11" s="117" t="s">
        <v>1</v>
      </c>
      <c r="E11" s="59" t="s">
        <v>2</v>
      </c>
      <c r="R11" s="115"/>
      <c r="S11" s="115"/>
    </row>
    <row r="12" spans="3:19" x14ac:dyDescent="0.25">
      <c r="C12" s="114"/>
      <c r="D12" s="117" t="s">
        <v>3</v>
      </c>
      <c r="E12" s="59" t="s">
        <v>4</v>
      </c>
      <c r="R12" s="115"/>
      <c r="S12" s="115"/>
    </row>
    <row r="13" spans="3:19" x14ac:dyDescent="0.25">
      <c r="C13" s="114"/>
      <c r="D13" s="117" t="s">
        <v>5</v>
      </c>
      <c r="E13" s="118"/>
      <c r="R13" s="115"/>
      <c r="S13" s="115"/>
    </row>
    <row r="14" spans="3:19" x14ac:dyDescent="0.25">
      <c r="C14" s="114"/>
      <c r="D14" s="114"/>
      <c r="R14" s="115"/>
      <c r="S14" s="115"/>
    </row>
    <row r="15" spans="3:19" ht="28.5" x14ac:dyDescent="0.45">
      <c r="C15" s="114"/>
      <c r="D15" s="1287" t="s">
        <v>1020</v>
      </c>
      <c r="E15" s="1288"/>
      <c r="F15" s="1288"/>
      <c r="G15" s="1288"/>
      <c r="H15" s="1288"/>
      <c r="I15" s="1288"/>
      <c r="J15" s="1288"/>
      <c r="R15" s="115"/>
      <c r="S15" s="115"/>
    </row>
    <row r="16" spans="3:19" ht="16.5" thickBot="1" x14ac:dyDescent="0.3">
      <c r="C16" s="114"/>
      <c r="D16" s="114"/>
      <c r="R16" s="115"/>
      <c r="S16" s="115"/>
    </row>
    <row r="17" spans="3:19" ht="24" thickBot="1" x14ac:dyDescent="0.3">
      <c r="C17" s="119"/>
      <c r="D17" s="1311" t="s">
        <v>7</v>
      </c>
      <c r="E17" s="1312"/>
      <c r="F17" s="1312"/>
      <c r="G17" s="1312"/>
      <c r="H17" s="1312"/>
      <c r="I17" s="1312"/>
      <c r="J17" s="1312"/>
      <c r="K17" s="1312"/>
      <c r="L17" s="1312"/>
      <c r="M17" s="1312"/>
      <c r="N17" s="1312"/>
      <c r="O17" s="1312"/>
      <c r="P17" s="1312"/>
      <c r="Q17" s="1312"/>
      <c r="R17" s="1313"/>
      <c r="S17" s="115"/>
    </row>
    <row r="18" spans="3:19" ht="23.25" x14ac:dyDescent="0.35">
      <c r="C18" s="119"/>
      <c r="D18" s="1314" t="s">
        <v>820</v>
      </c>
      <c r="E18" s="1314"/>
      <c r="F18" s="1314"/>
      <c r="G18" s="1314"/>
      <c r="H18" s="1314"/>
      <c r="I18" s="1314"/>
      <c r="J18" s="1314"/>
      <c r="K18" s="1314"/>
      <c r="L18" s="1314"/>
      <c r="M18" s="1314"/>
      <c r="N18" s="1314"/>
      <c r="O18" s="1314"/>
      <c r="P18" s="1314"/>
      <c r="Q18" s="203"/>
      <c r="R18" s="204"/>
      <c r="S18" s="115"/>
    </row>
    <row r="19" spans="3:19" ht="47.25" x14ac:dyDescent="0.25">
      <c r="C19" s="119"/>
      <c r="D19" s="120" t="s">
        <v>9</v>
      </c>
      <c r="E19" s="120" t="s">
        <v>10</v>
      </c>
      <c r="F19" s="121" t="s">
        <v>11</v>
      </c>
      <c r="G19" s="122" t="s">
        <v>12</v>
      </c>
      <c r="H19" s="121" t="s">
        <v>13</v>
      </c>
      <c r="I19" s="122" t="s">
        <v>14</v>
      </c>
      <c r="J19" s="121" t="s">
        <v>15</v>
      </c>
      <c r="K19" s="122" t="s">
        <v>16</v>
      </c>
      <c r="L19" s="122" t="s">
        <v>17</v>
      </c>
      <c r="M19" s="122" t="s">
        <v>18</v>
      </c>
      <c r="N19" s="123" t="s">
        <v>19</v>
      </c>
      <c r="O19" s="122" t="s">
        <v>20</v>
      </c>
      <c r="P19" s="122" t="s">
        <v>21</v>
      </c>
      <c r="Q19" s="124"/>
      <c r="R19" s="115"/>
      <c r="S19" s="115"/>
    </row>
    <row r="20" spans="3:19" ht="80.25" customHeight="1" x14ac:dyDescent="0.25">
      <c r="C20" s="119"/>
      <c r="D20" s="125">
        <v>1</v>
      </c>
      <c r="E20" s="126">
        <v>43930</v>
      </c>
      <c r="F20" s="127" t="s">
        <v>22</v>
      </c>
      <c r="G20" s="128" t="s">
        <v>23</v>
      </c>
      <c r="H20" s="127">
        <v>49</v>
      </c>
      <c r="I20" s="128" t="s">
        <v>24</v>
      </c>
      <c r="J20" s="127" t="s">
        <v>25</v>
      </c>
      <c r="K20" s="129">
        <v>77</v>
      </c>
      <c r="L20" s="128" t="s">
        <v>821</v>
      </c>
      <c r="M20" s="130">
        <v>2023</v>
      </c>
      <c r="N20" s="127">
        <v>804</v>
      </c>
      <c r="O20" s="127">
        <v>2023</v>
      </c>
      <c r="P20" s="135" t="s">
        <v>1021</v>
      </c>
      <c r="Q20" s="131"/>
      <c r="R20" s="115"/>
      <c r="S20" s="115"/>
    </row>
    <row r="21" spans="3:19" ht="69" customHeight="1" x14ac:dyDescent="0.25">
      <c r="C21" s="119"/>
      <c r="D21" s="125">
        <v>2</v>
      </c>
      <c r="E21" s="126">
        <v>43932</v>
      </c>
      <c r="F21" s="127" t="s">
        <v>27</v>
      </c>
      <c r="G21" s="128" t="s">
        <v>28</v>
      </c>
      <c r="H21" s="127">
        <v>35</v>
      </c>
      <c r="I21" s="128" t="s">
        <v>29</v>
      </c>
      <c r="J21" s="127" t="s">
        <v>30</v>
      </c>
      <c r="K21" s="129" t="s">
        <v>31</v>
      </c>
      <c r="L21" s="128" t="s">
        <v>822</v>
      </c>
      <c r="M21" s="130">
        <v>2021</v>
      </c>
      <c r="N21" s="127">
        <v>57.4</v>
      </c>
      <c r="O21" s="127">
        <v>2021</v>
      </c>
      <c r="P21" s="127" t="s">
        <v>185</v>
      </c>
      <c r="Q21" s="131"/>
      <c r="R21" s="115"/>
      <c r="S21" s="115"/>
    </row>
    <row r="22" spans="3:19" ht="59.25" customHeight="1" x14ac:dyDescent="0.25">
      <c r="C22" s="119"/>
      <c r="D22" s="125">
        <v>3</v>
      </c>
      <c r="E22" s="126" t="s">
        <v>33</v>
      </c>
      <c r="F22" s="127" t="s">
        <v>34</v>
      </c>
      <c r="G22" s="128" t="s">
        <v>28</v>
      </c>
      <c r="H22" s="127">
        <v>46</v>
      </c>
      <c r="I22" s="128" t="s">
        <v>35</v>
      </c>
      <c r="J22" s="127" t="s">
        <v>30</v>
      </c>
      <c r="K22" s="129" t="s">
        <v>36</v>
      </c>
      <c r="L22" s="132">
        <v>19000</v>
      </c>
      <c r="M22" s="130">
        <v>2021</v>
      </c>
      <c r="N22" s="127">
        <v>218.06</v>
      </c>
      <c r="O22" s="127">
        <v>2021</v>
      </c>
      <c r="P22" s="127" t="s">
        <v>300</v>
      </c>
      <c r="Q22" s="131"/>
      <c r="R22" s="115"/>
      <c r="S22" s="115"/>
    </row>
    <row r="23" spans="3:19" ht="42" customHeight="1" x14ac:dyDescent="0.25">
      <c r="C23" s="119"/>
      <c r="D23" s="125">
        <v>4</v>
      </c>
      <c r="E23" s="126" t="s">
        <v>825</v>
      </c>
      <c r="F23" s="127" t="s">
        <v>826</v>
      </c>
      <c r="G23" s="128" t="s">
        <v>28</v>
      </c>
      <c r="H23" s="127">
        <v>35</v>
      </c>
      <c r="I23" s="128" t="s">
        <v>827</v>
      </c>
      <c r="J23" s="127" t="s">
        <v>828</v>
      </c>
      <c r="K23" s="129"/>
      <c r="L23" s="132"/>
      <c r="M23" s="133"/>
      <c r="N23" s="129"/>
      <c r="O23" s="129"/>
      <c r="P23" s="135" t="s">
        <v>300</v>
      </c>
      <c r="Q23" s="131"/>
      <c r="R23" s="115"/>
      <c r="S23" s="115"/>
    </row>
    <row r="24" spans="3:19" ht="42" customHeight="1" x14ac:dyDescent="0.25">
      <c r="C24" s="119"/>
      <c r="D24" s="125">
        <v>5</v>
      </c>
      <c r="E24" s="126">
        <v>44354</v>
      </c>
      <c r="F24" s="127" t="s">
        <v>830</v>
      </c>
      <c r="G24" s="128" t="s">
        <v>28</v>
      </c>
      <c r="H24" s="127" t="s">
        <v>831</v>
      </c>
      <c r="I24" s="128" t="s">
        <v>831</v>
      </c>
      <c r="J24" s="127" t="s">
        <v>30</v>
      </c>
      <c r="K24" s="129" t="s">
        <v>832</v>
      </c>
      <c r="L24" s="128" t="s">
        <v>124</v>
      </c>
      <c r="M24" s="133" t="s">
        <v>124</v>
      </c>
      <c r="N24" s="129" t="s">
        <v>124</v>
      </c>
      <c r="O24" s="129" t="s">
        <v>124</v>
      </c>
      <c r="P24" s="127" t="s">
        <v>300</v>
      </c>
      <c r="Q24" s="131"/>
      <c r="R24" s="115"/>
      <c r="S24" s="115"/>
    </row>
    <row r="25" spans="3:19" x14ac:dyDescent="0.25">
      <c r="C25" s="119"/>
      <c r="H25" s="131"/>
      <c r="J25" s="131"/>
      <c r="K25" s="131"/>
      <c r="L25" s="131"/>
      <c r="M25" s="131"/>
      <c r="N25" s="131"/>
      <c r="O25" s="131"/>
      <c r="P25" s="131"/>
      <c r="Q25" s="131"/>
      <c r="R25" s="115"/>
      <c r="S25" s="115"/>
    </row>
    <row r="26" spans="3:19" x14ac:dyDescent="0.25">
      <c r="C26" s="119"/>
      <c r="H26" s="131"/>
      <c r="J26" s="131"/>
      <c r="K26" s="131"/>
      <c r="L26" s="131"/>
      <c r="M26" s="131"/>
      <c r="N26" s="131"/>
      <c r="O26" s="131"/>
      <c r="P26" s="131"/>
      <c r="Q26" s="131"/>
      <c r="R26" s="115"/>
      <c r="S26" s="115"/>
    </row>
    <row r="27" spans="3:19" ht="16.5" thickBot="1" x14ac:dyDescent="0.3">
      <c r="C27" s="119"/>
      <c r="R27" s="115"/>
      <c r="S27" s="115"/>
    </row>
    <row r="28" spans="3:19" ht="24" thickBot="1" x14ac:dyDescent="0.4">
      <c r="C28" s="119"/>
      <c r="D28" s="1308" t="s">
        <v>37</v>
      </c>
      <c r="E28" s="1309"/>
      <c r="F28" s="1309"/>
      <c r="G28" s="1309"/>
      <c r="H28" s="1309"/>
      <c r="I28" s="1309"/>
      <c r="J28" s="1309"/>
      <c r="K28" s="1309"/>
      <c r="L28" s="1309"/>
      <c r="M28" s="1309"/>
      <c r="N28" s="1309"/>
      <c r="O28" s="1309"/>
      <c r="P28" s="1309"/>
      <c r="Q28" s="1309"/>
      <c r="R28" s="1310"/>
      <c r="S28" s="115"/>
    </row>
    <row r="29" spans="3:19" ht="23.25" x14ac:dyDescent="0.35">
      <c r="C29" s="119"/>
      <c r="D29" s="1315" t="s">
        <v>1022</v>
      </c>
      <c r="E29" s="1316"/>
      <c r="F29" s="1316"/>
      <c r="G29" s="1316"/>
      <c r="H29" s="1316"/>
      <c r="I29" s="1316"/>
      <c r="J29" s="1316"/>
      <c r="K29" s="1316"/>
      <c r="L29" s="1316"/>
      <c r="M29" s="1316"/>
      <c r="N29" s="1316"/>
      <c r="O29" s="1316"/>
      <c r="P29" s="1316"/>
      <c r="Q29" s="1316"/>
      <c r="R29" s="1317"/>
      <c r="S29" s="115"/>
    </row>
    <row r="30" spans="3:19" ht="35.450000000000003" customHeight="1" x14ac:dyDescent="0.25">
      <c r="C30" s="119"/>
      <c r="D30" s="120" t="s">
        <v>9</v>
      </c>
      <c r="E30" s="120" t="s">
        <v>10</v>
      </c>
      <c r="F30" s="121" t="s">
        <v>39</v>
      </c>
      <c r="G30" s="122" t="s">
        <v>12</v>
      </c>
      <c r="H30" s="122" t="s">
        <v>40</v>
      </c>
      <c r="I30" s="122" t="s">
        <v>41</v>
      </c>
      <c r="J30" s="121" t="s">
        <v>42</v>
      </c>
      <c r="K30" s="122" t="s">
        <v>43</v>
      </c>
      <c r="L30" s="140" t="s">
        <v>14</v>
      </c>
      <c r="M30" s="122" t="s">
        <v>44</v>
      </c>
      <c r="N30" s="123" t="s">
        <v>45</v>
      </c>
      <c r="O30" s="122" t="s">
        <v>46</v>
      </c>
      <c r="P30" s="122" t="s">
        <v>47</v>
      </c>
      <c r="Q30" s="122" t="s">
        <v>21</v>
      </c>
      <c r="R30" s="141"/>
      <c r="S30" s="115"/>
    </row>
    <row r="31" spans="3:19" ht="94.5" x14ac:dyDescent="0.25">
      <c r="C31" s="119"/>
      <c r="D31" s="142">
        <v>1</v>
      </c>
      <c r="E31" s="128"/>
      <c r="F31" s="127"/>
      <c r="G31" s="128" t="s">
        <v>48</v>
      </c>
      <c r="H31" s="127" t="s">
        <v>49</v>
      </c>
      <c r="I31" s="128" t="s">
        <v>50</v>
      </c>
      <c r="J31" s="127" t="s">
        <v>51</v>
      </c>
      <c r="K31" s="128" t="s">
        <v>52</v>
      </c>
      <c r="L31" s="127" t="s">
        <v>53</v>
      </c>
      <c r="M31" s="128" t="s">
        <v>54</v>
      </c>
      <c r="N31" s="127" t="s">
        <v>55</v>
      </c>
      <c r="O31" s="128">
        <v>1.18</v>
      </c>
      <c r="P31" s="127"/>
      <c r="Q31" s="127" t="s">
        <v>56</v>
      </c>
      <c r="R31" s="115"/>
      <c r="S31" s="115"/>
    </row>
    <row r="32" spans="3:19" ht="31.5" x14ac:dyDescent="0.25">
      <c r="C32" s="119"/>
      <c r="D32" s="142">
        <v>2</v>
      </c>
      <c r="E32" s="128" t="s">
        <v>519</v>
      </c>
      <c r="F32" s="127"/>
      <c r="G32" s="128" t="s">
        <v>48</v>
      </c>
      <c r="H32" s="127" t="s">
        <v>520</v>
      </c>
      <c r="I32" s="128" t="s">
        <v>50</v>
      </c>
      <c r="J32" s="127" t="s">
        <v>51</v>
      </c>
      <c r="K32" s="128" t="s">
        <v>52</v>
      </c>
      <c r="L32" s="127" t="s">
        <v>53</v>
      </c>
      <c r="M32" s="127" t="s">
        <v>521</v>
      </c>
      <c r="N32" s="127" t="s">
        <v>522</v>
      </c>
      <c r="O32" s="128" t="s">
        <v>523</v>
      </c>
      <c r="P32" s="127" t="s">
        <v>524</v>
      </c>
      <c r="Q32" s="127" t="s">
        <v>32</v>
      </c>
      <c r="R32" s="115"/>
      <c r="S32" s="115"/>
    </row>
    <row r="33" spans="3:19" ht="31.5" x14ac:dyDescent="0.25">
      <c r="C33" s="119"/>
      <c r="D33" s="142">
        <v>3</v>
      </c>
      <c r="E33" s="128" t="s">
        <v>519</v>
      </c>
      <c r="F33" s="127"/>
      <c r="G33" s="128" t="s">
        <v>48</v>
      </c>
      <c r="H33" s="127" t="s">
        <v>520</v>
      </c>
      <c r="I33" s="128" t="s">
        <v>50</v>
      </c>
      <c r="J33" s="127" t="s">
        <v>615</v>
      </c>
      <c r="K33" s="128" t="s">
        <v>52</v>
      </c>
      <c r="L33" s="127" t="s">
        <v>53</v>
      </c>
      <c r="M33" s="127" t="s">
        <v>616</v>
      </c>
      <c r="N33" s="127" t="s">
        <v>396</v>
      </c>
      <c r="O33" s="128" t="s">
        <v>617</v>
      </c>
      <c r="P33" s="127" t="s">
        <v>618</v>
      </c>
      <c r="Q33" s="127" t="s">
        <v>32</v>
      </c>
      <c r="R33" s="115"/>
      <c r="S33" s="115"/>
    </row>
    <row r="34" spans="3:19" ht="47.25" x14ac:dyDescent="0.25">
      <c r="C34" s="119"/>
      <c r="D34" s="142">
        <v>4</v>
      </c>
      <c r="E34" s="128" t="s">
        <v>834</v>
      </c>
      <c r="F34" s="127"/>
      <c r="G34" s="128" t="s">
        <v>48</v>
      </c>
      <c r="H34" s="127" t="s">
        <v>835</v>
      </c>
      <c r="I34" s="128" t="s">
        <v>50</v>
      </c>
      <c r="J34" s="127" t="s">
        <v>615</v>
      </c>
      <c r="K34" s="128" t="s">
        <v>52</v>
      </c>
      <c r="L34" s="127" t="s">
        <v>53</v>
      </c>
      <c r="M34" s="127" t="s">
        <v>836</v>
      </c>
      <c r="N34" s="127" t="s">
        <v>522</v>
      </c>
      <c r="O34" s="128" t="s">
        <v>837</v>
      </c>
      <c r="P34" s="127" t="s">
        <v>838</v>
      </c>
      <c r="Q34" s="127" t="s">
        <v>839</v>
      </c>
      <c r="R34" s="115"/>
      <c r="S34" s="115"/>
    </row>
    <row r="35" spans="3:19" ht="31.5" x14ac:dyDescent="0.25">
      <c r="C35" s="119"/>
      <c r="D35" s="143">
        <v>5</v>
      </c>
      <c r="E35" s="128" t="s">
        <v>519</v>
      </c>
      <c r="F35" s="127"/>
      <c r="G35" s="128" t="s">
        <v>526</v>
      </c>
      <c r="H35" s="127" t="s">
        <v>619</v>
      </c>
      <c r="I35" s="128" t="s">
        <v>528</v>
      </c>
      <c r="J35" s="127">
        <v>143</v>
      </c>
      <c r="K35" s="128" t="s">
        <v>529</v>
      </c>
      <c r="L35" s="127" t="s">
        <v>530</v>
      </c>
      <c r="M35" s="127" t="s">
        <v>536</v>
      </c>
      <c r="N35" s="127" t="s">
        <v>532</v>
      </c>
      <c r="O35" s="128" t="s">
        <v>537</v>
      </c>
      <c r="P35" s="127" t="s">
        <v>538</v>
      </c>
      <c r="Q35" s="135" t="s">
        <v>1023</v>
      </c>
      <c r="R35" s="115"/>
      <c r="S35" s="115"/>
    </row>
    <row r="36" spans="3:19" ht="31.5" x14ac:dyDescent="0.25">
      <c r="C36" s="119"/>
      <c r="D36" s="143">
        <v>6</v>
      </c>
      <c r="E36" s="128" t="s">
        <v>841</v>
      </c>
      <c r="F36" s="127"/>
      <c r="G36" s="128" t="s">
        <v>526</v>
      </c>
      <c r="H36" s="127" t="s">
        <v>842</v>
      </c>
      <c r="I36" s="128" t="s">
        <v>528</v>
      </c>
      <c r="J36" s="127">
        <v>143</v>
      </c>
      <c r="K36" s="128" t="s">
        <v>529</v>
      </c>
      <c r="L36" s="127" t="s">
        <v>530</v>
      </c>
      <c r="M36" s="127" t="s">
        <v>843</v>
      </c>
      <c r="N36" s="127" t="s">
        <v>844</v>
      </c>
      <c r="O36" s="128" t="s">
        <v>845</v>
      </c>
      <c r="P36" s="127" t="s">
        <v>846</v>
      </c>
      <c r="Q36" s="135" t="s">
        <v>91</v>
      </c>
      <c r="R36" s="115"/>
      <c r="S36" s="115"/>
    </row>
    <row r="37" spans="3:19" ht="36.75" customHeight="1" x14ac:dyDescent="0.25">
      <c r="C37" s="119"/>
      <c r="D37" s="143">
        <v>7</v>
      </c>
      <c r="E37" s="128" t="s">
        <v>861</v>
      </c>
      <c r="F37" s="127" t="s">
        <v>862</v>
      </c>
      <c r="G37" s="128" t="s">
        <v>526</v>
      </c>
      <c r="H37" s="127" t="s">
        <v>863</v>
      </c>
      <c r="I37" s="128" t="s">
        <v>528</v>
      </c>
      <c r="J37" s="127">
        <v>143</v>
      </c>
      <c r="K37" s="128" t="s">
        <v>529</v>
      </c>
      <c r="L37" s="127" t="s">
        <v>530</v>
      </c>
      <c r="M37" s="127" t="s">
        <v>864</v>
      </c>
      <c r="N37" s="127" t="s">
        <v>532</v>
      </c>
      <c r="O37" s="128" t="s">
        <v>865</v>
      </c>
      <c r="P37" s="127" t="s">
        <v>866</v>
      </c>
      <c r="Q37" s="127" t="s">
        <v>867</v>
      </c>
      <c r="R37" s="115"/>
      <c r="S37" s="115"/>
    </row>
    <row r="38" spans="3:19" ht="36" customHeight="1" x14ac:dyDescent="0.25">
      <c r="C38" s="119"/>
      <c r="D38" s="120"/>
      <c r="E38" s="105"/>
      <c r="F38" s="106"/>
      <c r="G38" s="107"/>
      <c r="H38" s="106"/>
      <c r="I38" s="107"/>
      <c r="J38" s="106"/>
      <c r="K38" s="106"/>
      <c r="L38" s="108"/>
      <c r="M38" s="106"/>
      <c r="N38" s="109"/>
      <c r="O38" s="106"/>
      <c r="P38" s="106"/>
      <c r="Q38" s="110"/>
      <c r="R38" s="115"/>
      <c r="S38" s="115"/>
    </row>
    <row r="39" spans="3:19" ht="16.5" thickBot="1" x14ac:dyDescent="0.3">
      <c r="C39" s="119"/>
      <c r="F39" s="131"/>
      <c r="H39" s="131"/>
      <c r="J39" s="131"/>
      <c r="K39" s="131"/>
      <c r="L39" s="131"/>
      <c r="M39" s="131"/>
      <c r="N39" s="131"/>
      <c r="O39" s="131"/>
      <c r="P39" s="131"/>
      <c r="Q39" s="131"/>
      <c r="R39" s="115"/>
      <c r="S39" s="115"/>
    </row>
    <row r="40" spans="3:19" ht="24" thickBot="1" x14ac:dyDescent="0.4">
      <c r="C40" s="119"/>
      <c r="D40" s="1308" t="s">
        <v>57</v>
      </c>
      <c r="E40" s="1309"/>
      <c r="F40" s="1309"/>
      <c r="G40" s="1309"/>
      <c r="H40" s="1309"/>
      <c r="I40" s="1309"/>
      <c r="J40" s="1309"/>
      <c r="K40" s="1309"/>
      <c r="L40" s="1309"/>
      <c r="M40" s="1309"/>
      <c r="N40" s="1309"/>
      <c r="O40" s="1309"/>
      <c r="P40" s="1309"/>
      <c r="Q40" s="1309"/>
      <c r="R40" s="1310"/>
      <c r="S40" s="115"/>
    </row>
    <row r="41" spans="3:19" ht="23.25" x14ac:dyDescent="0.35">
      <c r="C41" s="119"/>
      <c r="D41" s="1315" t="s">
        <v>1024</v>
      </c>
      <c r="E41" s="1316"/>
      <c r="F41" s="1316"/>
      <c r="G41" s="1316"/>
      <c r="H41" s="1316"/>
      <c r="I41" s="1316"/>
      <c r="J41" s="1316"/>
      <c r="K41" s="1316"/>
      <c r="L41" s="1316"/>
      <c r="M41" s="1316"/>
      <c r="N41" s="1316"/>
      <c r="O41" s="1316"/>
      <c r="P41" s="1316"/>
      <c r="Q41" s="209"/>
      <c r="R41" s="210"/>
      <c r="S41" s="115"/>
    </row>
    <row r="42" spans="3:19" x14ac:dyDescent="0.25">
      <c r="C42" s="119"/>
      <c r="D42" s="120" t="s">
        <v>9</v>
      </c>
      <c r="E42" s="120" t="s">
        <v>59</v>
      </c>
      <c r="F42" s="120" t="s">
        <v>12</v>
      </c>
      <c r="G42" s="121" t="s">
        <v>60</v>
      </c>
      <c r="H42" s="122" t="s">
        <v>61</v>
      </c>
      <c r="I42" s="122" t="s">
        <v>62</v>
      </c>
      <c r="J42" s="122" t="s">
        <v>63</v>
      </c>
      <c r="K42" s="122" t="s">
        <v>43</v>
      </c>
      <c r="L42" s="122" t="s">
        <v>14</v>
      </c>
      <c r="M42" s="122" t="s">
        <v>64</v>
      </c>
      <c r="N42" s="122" t="s">
        <v>65</v>
      </c>
      <c r="O42" s="122" t="s">
        <v>66</v>
      </c>
      <c r="P42" s="122" t="s">
        <v>67</v>
      </c>
      <c r="Q42" s="122" t="s">
        <v>68</v>
      </c>
      <c r="R42" s="122" t="s">
        <v>21</v>
      </c>
      <c r="S42" s="115"/>
    </row>
    <row r="43" spans="3:19" ht="31.5" x14ac:dyDescent="0.25">
      <c r="C43" s="119"/>
      <c r="D43" s="143">
        <v>1</v>
      </c>
      <c r="E43" s="136" t="s">
        <v>48</v>
      </c>
      <c r="F43" s="106" t="s">
        <v>527</v>
      </c>
      <c r="G43" s="207" t="s">
        <v>877</v>
      </c>
      <c r="H43" s="106"/>
      <c r="I43" s="106" t="s">
        <v>871</v>
      </c>
      <c r="J43" s="136" t="s">
        <v>615</v>
      </c>
      <c r="K43" s="106" t="s">
        <v>1025</v>
      </c>
      <c r="L43" s="207" t="s">
        <v>421</v>
      </c>
      <c r="M43" s="106" t="s">
        <v>171</v>
      </c>
      <c r="N43" s="135" t="s">
        <v>879</v>
      </c>
      <c r="O43" s="135" t="s">
        <v>370</v>
      </c>
      <c r="P43" s="163">
        <v>44234</v>
      </c>
      <c r="Q43" s="136" t="s">
        <v>880</v>
      </c>
      <c r="R43" s="106" t="s">
        <v>112</v>
      </c>
      <c r="S43" s="115"/>
    </row>
    <row r="44" spans="3:19" x14ac:dyDescent="0.25">
      <c r="C44" s="119"/>
      <c r="D44" s="206">
        <v>2</v>
      </c>
      <c r="E44" s="158"/>
      <c r="F44" s="158" t="s">
        <v>336</v>
      </c>
      <c r="G44" s="158" t="s">
        <v>1026</v>
      </c>
      <c r="H44" s="106" t="s">
        <v>1027</v>
      </c>
      <c r="I44" s="106" t="s">
        <v>871</v>
      </c>
      <c r="J44" s="135" t="s">
        <v>872</v>
      </c>
      <c r="K44" s="107" t="s">
        <v>1028</v>
      </c>
      <c r="L44" s="106" t="s">
        <v>456</v>
      </c>
      <c r="M44" s="106"/>
      <c r="N44" s="106"/>
      <c r="O44" s="208" t="s">
        <v>101</v>
      </c>
      <c r="P44" s="106" t="s">
        <v>1029</v>
      </c>
      <c r="Q44" s="106">
        <v>1</v>
      </c>
      <c r="R44" s="106" t="s">
        <v>112</v>
      </c>
      <c r="S44" s="115"/>
    </row>
    <row r="45" spans="3:19" x14ac:dyDescent="0.25">
      <c r="C45" s="119"/>
      <c r="D45" s="145"/>
      <c r="E45" s="124"/>
      <c r="F45" s="124"/>
      <c r="G45" s="124"/>
      <c r="H45" s="145"/>
      <c r="I45" s="124"/>
      <c r="J45" s="124"/>
      <c r="K45" s="124"/>
      <c r="L45" s="124"/>
      <c r="M45" s="124"/>
      <c r="N45" s="124"/>
      <c r="O45" s="124"/>
      <c r="P45" s="124"/>
      <c r="Q45" s="124"/>
      <c r="R45" s="115"/>
      <c r="S45" s="115"/>
    </row>
    <row r="46" spans="3:19" x14ac:dyDescent="0.25">
      <c r="C46" s="119"/>
      <c r="D46" s="145"/>
      <c r="E46" s="124"/>
      <c r="F46" s="124"/>
      <c r="G46" s="124"/>
      <c r="H46" s="145"/>
      <c r="I46" s="124"/>
      <c r="J46" s="124"/>
      <c r="K46" s="124"/>
      <c r="L46" s="124"/>
      <c r="M46" s="124"/>
      <c r="N46" s="124"/>
      <c r="O46" s="124"/>
      <c r="P46" s="124"/>
      <c r="Q46" s="124"/>
      <c r="R46" s="115"/>
      <c r="S46" s="115"/>
    </row>
    <row r="47" spans="3:19" ht="16.5" thickBot="1" x14ac:dyDescent="0.3">
      <c r="C47" s="119"/>
      <c r="D47" s="145"/>
      <c r="E47" s="124"/>
      <c r="F47" s="124"/>
      <c r="G47" s="124"/>
      <c r="H47" s="145"/>
      <c r="I47" s="124"/>
      <c r="J47" s="124"/>
      <c r="K47" s="124"/>
      <c r="L47" s="124"/>
      <c r="M47" s="124"/>
      <c r="N47" s="124"/>
      <c r="O47" s="124"/>
      <c r="P47" s="124"/>
      <c r="Q47" s="124"/>
      <c r="R47" s="115"/>
      <c r="S47" s="115"/>
    </row>
    <row r="48" spans="3:19" ht="24" thickBot="1" x14ac:dyDescent="0.4">
      <c r="C48" s="119"/>
      <c r="D48" s="1308" t="s">
        <v>69</v>
      </c>
      <c r="E48" s="1309"/>
      <c r="F48" s="1309"/>
      <c r="G48" s="1309"/>
      <c r="H48" s="1309"/>
      <c r="I48" s="1309"/>
      <c r="J48" s="1309"/>
      <c r="K48" s="1309"/>
      <c r="L48" s="1309"/>
      <c r="M48" s="1309"/>
      <c r="N48" s="1289"/>
      <c r="O48" s="1289"/>
      <c r="P48" s="1289"/>
      <c r="Q48" s="1289"/>
      <c r="R48" s="1289"/>
      <c r="S48" s="115"/>
    </row>
    <row r="49" spans="3:19" ht="23.25" x14ac:dyDescent="0.35">
      <c r="C49" s="119"/>
      <c r="D49" s="211"/>
      <c r="E49" s="209"/>
      <c r="F49" s="209"/>
      <c r="G49" s="209"/>
      <c r="H49" s="209"/>
      <c r="I49" s="209"/>
      <c r="J49" s="209"/>
      <c r="K49" s="209"/>
      <c r="L49" s="209"/>
      <c r="M49" s="209"/>
      <c r="N49" s="24"/>
      <c r="O49" s="24"/>
      <c r="P49" s="24"/>
      <c r="Q49" s="24"/>
      <c r="R49" s="25"/>
      <c r="S49" s="115"/>
    </row>
    <row r="50" spans="3:19" ht="23.25" x14ac:dyDescent="0.35">
      <c r="C50" s="119"/>
      <c r="D50" s="1314" t="s">
        <v>1030</v>
      </c>
      <c r="E50" s="1314"/>
      <c r="F50" s="1314"/>
      <c r="G50" s="1314"/>
      <c r="H50" s="1314"/>
      <c r="I50" s="1314"/>
      <c r="J50" s="1314"/>
      <c r="K50" s="1314"/>
      <c r="L50" s="1314"/>
      <c r="M50" s="1314"/>
      <c r="N50" s="124"/>
      <c r="O50" s="124"/>
      <c r="P50" s="124"/>
      <c r="Q50" s="124"/>
      <c r="R50" s="115"/>
      <c r="S50" s="115"/>
    </row>
    <row r="51" spans="3:19" ht="31.5" x14ac:dyDescent="0.25">
      <c r="C51" s="119"/>
      <c r="D51" s="120" t="s">
        <v>9</v>
      </c>
      <c r="E51" s="120" t="s">
        <v>10</v>
      </c>
      <c r="F51" s="122" t="s">
        <v>11</v>
      </c>
      <c r="G51" s="122" t="s">
        <v>12</v>
      </c>
      <c r="H51" s="122" t="s">
        <v>71</v>
      </c>
      <c r="I51" s="120" t="s">
        <v>72</v>
      </c>
      <c r="J51" s="120" t="s">
        <v>73</v>
      </c>
      <c r="K51" s="122" t="s">
        <v>74</v>
      </c>
      <c r="L51" s="122" t="s">
        <v>75</v>
      </c>
      <c r="M51" s="122" t="s">
        <v>21</v>
      </c>
      <c r="O51" s="124"/>
      <c r="P51" s="124"/>
      <c r="Q51" s="124"/>
      <c r="R51" s="115"/>
      <c r="S51" s="115"/>
    </row>
    <row r="52" spans="3:19" x14ac:dyDescent="0.25">
      <c r="C52" s="119"/>
      <c r="D52" s="120"/>
      <c r="E52" s="120"/>
      <c r="F52" s="122"/>
      <c r="G52" s="122"/>
      <c r="H52" s="122"/>
      <c r="I52" s="120"/>
      <c r="J52" s="120"/>
      <c r="K52" s="122"/>
      <c r="L52" s="122"/>
      <c r="M52" s="122"/>
      <c r="O52" s="124"/>
      <c r="P52" s="124"/>
      <c r="Q52" s="124"/>
      <c r="R52" s="115"/>
      <c r="S52" s="115"/>
    </row>
    <row r="53" spans="3:19" x14ac:dyDescent="0.25">
      <c r="C53" s="119"/>
      <c r="D53" s="143">
        <v>1</v>
      </c>
      <c r="E53" s="158" t="s">
        <v>1031</v>
      </c>
      <c r="F53" s="106" t="s">
        <v>1032</v>
      </c>
      <c r="G53" s="106" t="s">
        <v>410</v>
      </c>
      <c r="H53" s="106" t="s">
        <v>1033</v>
      </c>
      <c r="I53" s="158" t="s">
        <v>1034</v>
      </c>
      <c r="J53" s="158" t="s">
        <v>124</v>
      </c>
      <c r="K53" s="198">
        <v>120647.5</v>
      </c>
      <c r="L53" s="106" t="s">
        <v>124</v>
      </c>
      <c r="M53" s="106" t="s">
        <v>535</v>
      </c>
      <c r="O53" s="124"/>
      <c r="P53" s="124"/>
      <c r="Q53" s="124"/>
      <c r="R53" s="115"/>
      <c r="S53" s="115"/>
    </row>
    <row r="54" spans="3:19" x14ac:dyDescent="0.25">
      <c r="C54" s="119"/>
      <c r="D54" s="143">
        <v>2</v>
      </c>
      <c r="E54" s="158" t="s">
        <v>1031</v>
      </c>
      <c r="F54" s="106" t="s">
        <v>1032</v>
      </c>
      <c r="G54" s="106" t="s">
        <v>410</v>
      </c>
      <c r="H54" s="106" t="s">
        <v>1033</v>
      </c>
      <c r="I54" s="158" t="s">
        <v>1034</v>
      </c>
      <c r="J54" s="158" t="s">
        <v>124</v>
      </c>
      <c r="K54" s="198">
        <v>120647.5</v>
      </c>
      <c r="L54" s="106" t="s">
        <v>124</v>
      </c>
      <c r="M54" s="106" t="s">
        <v>535</v>
      </c>
      <c r="O54" s="124"/>
      <c r="P54" s="124"/>
      <c r="Q54" s="124"/>
      <c r="R54" s="115"/>
      <c r="S54" s="115"/>
    </row>
    <row r="55" spans="3:19" x14ac:dyDescent="0.25">
      <c r="C55" s="119"/>
      <c r="D55" s="143">
        <v>3</v>
      </c>
      <c r="E55" s="158" t="s">
        <v>1035</v>
      </c>
      <c r="F55" s="106" t="s">
        <v>1036</v>
      </c>
      <c r="G55" s="106" t="s">
        <v>410</v>
      </c>
      <c r="H55" s="106" t="s">
        <v>1037</v>
      </c>
      <c r="I55" s="158" t="s">
        <v>1034</v>
      </c>
      <c r="J55" s="158" t="s">
        <v>124</v>
      </c>
      <c r="K55" s="199">
        <v>183295</v>
      </c>
      <c r="L55" s="106" t="s">
        <v>124</v>
      </c>
      <c r="M55" s="106" t="s">
        <v>535</v>
      </c>
      <c r="O55" s="124"/>
      <c r="P55" s="124"/>
      <c r="Q55" s="124"/>
      <c r="R55" s="115"/>
      <c r="S55" s="115"/>
    </row>
    <row r="56" spans="3:19" ht="108" customHeight="1" x14ac:dyDescent="0.25">
      <c r="C56" s="119"/>
      <c r="D56" s="142">
        <v>4</v>
      </c>
      <c r="E56" s="146">
        <v>43990</v>
      </c>
      <c r="F56" s="147" t="s">
        <v>83</v>
      </c>
      <c r="G56" s="148" t="s">
        <v>48</v>
      </c>
      <c r="H56" s="147" t="s">
        <v>84</v>
      </c>
      <c r="I56" s="148" t="s">
        <v>79</v>
      </c>
      <c r="J56" s="147" t="s">
        <v>85</v>
      </c>
      <c r="K56" s="148"/>
      <c r="L56" s="149">
        <v>44044</v>
      </c>
      <c r="M56" s="150" t="s">
        <v>883</v>
      </c>
      <c r="O56" s="124"/>
      <c r="P56" s="124"/>
      <c r="Q56" s="124"/>
      <c r="R56" s="115"/>
      <c r="S56" s="115"/>
    </row>
    <row r="57" spans="3:19" ht="63" x14ac:dyDescent="0.25">
      <c r="C57" s="119"/>
      <c r="D57" s="142">
        <v>5</v>
      </c>
      <c r="E57" s="146" t="s">
        <v>941</v>
      </c>
      <c r="F57" s="147" t="s">
        <v>1038</v>
      </c>
      <c r="G57" s="147" t="s">
        <v>28</v>
      </c>
      <c r="H57" s="151" t="s">
        <v>1039</v>
      </c>
      <c r="I57" s="147" t="s">
        <v>542</v>
      </c>
      <c r="J57" s="147" t="s">
        <v>1040</v>
      </c>
      <c r="K57" s="151" t="s">
        <v>1040</v>
      </c>
      <c r="L57" s="147" t="s">
        <v>1040</v>
      </c>
      <c r="M57" s="152" t="s">
        <v>1041</v>
      </c>
      <c r="O57" s="124"/>
      <c r="P57" s="124"/>
      <c r="Q57" s="124"/>
      <c r="R57" s="115"/>
      <c r="S57" s="115"/>
    </row>
    <row r="58" spans="3:19" ht="63" x14ac:dyDescent="0.25">
      <c r="C58" s="119"/>
      <c r="D58" s="142">
        <v>6</v>
      </c>
      <c r="E58" s="146" t="s">
        <v>941</v>
      </c>
      <c r="F58" s="147" t="s">
        <v>1038</v>
      </c>
      <c r="G58" s="147" t="s">
        <v>28</v>
      </c>
      <c r="H58" s="151" t="s">
        <v>1042</v>
      </c>
      <c r="I58" s="147" t="s">
        <v>542</v>
      </c>
      <c r="J58" s="147" t="s">
        <v>1040</v>
      </c>
      <c r="K58" s="151" t="s">
        <v>1040</v>
      </c>
      <c r="L58" s="147" t="s">
        <v>1040</v>
      </c>
      <c r="M58" s="152" t="s">
        <v>1041</v>
      </c>
      <c r="O58" s="124"/>
      <c r="P58" s="124"/>
      <c r="Q58" s="124"/>
      <c r="R58" s="115"/>
      <c r="S58" s="115"/>
    </row>
    <row r="59" spans="3:19" ht="63" x14ac:dyDescent="0.25">
      <c r="C59" s="119"/>
      <c r="D59" s="142">
        <v>7</v>
      </c>
      <c r="E59" s="146" t="s">
        <v>941</v>
      </c>
      <c r="F59" s="147" t="s">
        <v>1038</v>
      </c>
      <c r="G59" s="147" t="s">
        <v>28</v>
      </c>
      <c r="H59" s="151" t="s">
        <v>1043</v>
      </c>
      <c r="I59" s="147" t="s">
        <v>542</v>
      </c>
      <c r="J59" s="147" t="s">
        <v>1040</v>
      </c>
      <c r="K59" s="151" t="s">
        <v>1040</v>
      </c>
      <c r="L59" s="147" t="s">
        <v>1040</v>
      </c>
      <c r="M59" s="152" t="s">
        <v>1041</v>
      </c>
      <c r="O59" s="124"/>
      <c r="P59" s="124"/>
      <c r="Q59" s="124"/>
      <c r="R59" s="115"/>
      <c r="S59" s="115"/>
    </row>
    <row r="60" spans="3:19" ht="63" x14ac:dyDescent="0.25">
      <c r="C60" s="119"/>
      <c r="D60" s="142">
        <v>8</v>
      </c>
      <c r="E60" s="146" t="s">
        <v>941</v>
      </c>
      <c r="F60" s="147" t="s">
        <v>1038</v>
      </c>
      <c r="G60" s="147" t="s">
        <v>28</v>
      </c>
      <c r="H60" s="151" t="s">
        <v>1044</v>
      </c>
      <c r="I60" s="147" t="s">
        <v>542</v>
      </c>
      <c r="J60" s="147" t="s">
        <v>1040</v>
      </c>
      <c r="K60" s="151" t="s">
        <v>1040</v>
      </c>
      <c r="L60" s="147" t="s">
        <v>1040</v>
      </c>
      <c r="M60" s="152" t="s">
        <v>1041</v>
      </c>
      <c r="O60" s="124"/>
      <c r="P60" s="124"/>
      <c r="Q60" s="124"/>
      <c r="R60" s="115"/>
      <c r="S60" s="115"/>
    </row>
    <row r="61" spans="3:19" ht="63" x14ac:dyDescent="0.25">
      <c r="C61" s="119"/>
      <c r="D61" s="142">
        <v>9</v>
      </c>
      <c r="E61" s="146" t="s">
        <v>941</v>
      </c>
      <c r="F61" s="147" t="s">
        <v>1038</v>
      </c>
      <c r="G61" s="147" t="s">
        <v>28</v>
      </c>
      <c r="H61" s="151" t="s">
        <v>1045</v>
      </c>
      <c r="I61" s="147" t="s">
        <v>542</v>
      </c>
      <c r="J61" s="147" t="s">
        <v>1040</v>
      </c>
      <c r="K61" s="151" t="s">
        <v>1040</v>
      </c>
      <c r="L61" s="147" t="s">
        <v>1040</v>
      </c>
      <c r="M61" s="152" t="s">
        <v>1041</v>
      </c>
      <c r="O61" s="124"/>
      <c r="P61" s="124"/>
      <c r="Q61" s="124"/>
      <c r="R61" s="115"/>
      <c r="S61" s="115"/>
    </row>
    <row r="62" spans="3:19" ht="63" x14ac:dyDescent="0.25">
      <c r="C62" s="119"/>
      <c r="D62" s="142">
        <v>10</v>
      </c>
      <c r="E62" s="146" t="s">
        <v>941</v>
      </c>
      <c r="F62" s="147" t="s">
        <v>1038</v>
      </c>
      <c r="G62" s="147" t="s">
        <v>28</v>
      </c>
      <c r="H62" s="151" t="s">
        <v>1046</v>
      </c>
      <c r="I62" s="147" t="s">
        <v>542</v>
      </c>
      <c r="J62" s="147" t="s">
        <v>1040</v>
      </c>
      <c r="K62" s="151" t="s">
        <v>1040</v>
      </c>
      <c r="L62" s="147" t="s">
        <v>1040</v>
      </c>
      <c r="M62" s="152" t="s">
        <v>1041</v>
      </c>
      <c r="O62" s="124"/>
      <c r="P62" s="124"/>
      <c r="Q62" s="124"/>
      <c r="R62" s="115"/>
      <c r="S62" s="115"/>
    </row>
    <row r="63" spans="3:19" ht="63" x14ac:dyDescent="0.25">
      <c r="C63" s="119"/>
      <c r="D63" s="142">
        <v>11</v>
      </c>
      <c r="E63" s="146" t="s">
        <v>941</v>
      </c>
      <c r="F63" s="147" t="s">
        <v>1038</v>
      </c>
      <c r="G63" s="147" t="s">
        <v>28</v>
      </c>
      <c r="H63" s="151" t="s">
        <v>1047</v>
      </c>
      <c r="I63" s="147" t="s">
        <v>542</v>
      </c>
      <c r="J63" s="147" t="s">
        <v>1040</v>
      </c>
      <c r="K63" s="151" t="s">
        <v>1040</v>
      </c>
      <c r="L63" s="147" t="s">
        <v>1040</v>
      </c>
      <c r="M63" s="152" t="s">
        <v>1041</v>
      </c>
      <c r="O63" s="124"/>
      <c r="P63" s="124"/>
      <c r="Q63" s="124"/>
      <c r="R63" s="115"/>
      <c r="S63" s="115"/>
    </row>
    <row r="64" spans="3:19" ht="63" x14ac:dyDescent="0.25">
      <c r="C64" s="119"/>
      <c r="D64" s="142">
        <v>12</v>
      </c>
      <c r="E64" s="146" t="s">
        <v>941</v>
      </c>
      <c r="F64" s="147" t="s">
        <v>1038</v>
      </c>
      <c r="G64" s="147" t="s">
        <v>28</v>
      </c>
      <c r="H64" s="151" t="s">
        <v>1048</v>
      </c>
      <c r="I64" s="147" t="s">
        <v>542</v>
      </c>
      <c r="J64" s="147" t="s">
        <v>1040</v>
      </c>
      <c r="K64" s="151" t="s">
        <v>1040</v>
      </c>
      <c r="L64" s="147" t="s">
        <v>1040</v>
      </c>
      <c r="M64" s="152" t="s">
        <v>1041</v>
      </c>
      <c r="O64" s="124"/>
      <c r="P64" s="124"/>
      <c r="Q64" s="124"/>
      <c r="R64" s="115"/>
      <c r="S64" s="115"/>
    </row>
    <row r="65" spans="3:19" ht="63" x14ac:dyDescent="0.25">
      <c r="C65" s="119"/>
      <c r="D65" s="142">
        <v>13</v>
      </c>
      <c r="E65" s="146" t="s">
        <v>941</v>
      </c>
      <c r="F65" s="147" t="s">
        <v>1038</v>
      </c>
      <c r="G65" s="147" t="s">
        <v>28</v>
      </c>
      <c r="H65" s="151" t="s">
        <v>1049</v>
      </c>
      <c r="I65" s="147" t="s">
        <v>542</v>
      </c>
      <c r="J65" s="147" t="s">
        <v>1040</v>
      </c>
      <c r="K65" s="151" t="s">
        <v>1040</v>
      </c>
      <c r="L65" s="147" t="s">
        <v>1040</v>
      </c>
      <c r="M65" s="152" t="s">
        <v>1041</v>
      </c>
      <c r="O65" s="124"/>
      <c r="P65" s="124"/>
      <c r="Q65" s="124"/>
      <c r="R65" s="115"/>
      <c r="S65" s="115"/>
    </row>
    <row r="66" spans="3:19" ht="63" x14ac:dyDescent="0.25">
      <c r="C66" s="119"/>
      <c r="D66" s="142">
        <v>14</v>
      </c>
      <c r="E66" s="146" t="s">
        <v>941</v>
      </c>
      <c r="F66" s="147" t="s">
        <v>1038</v>
      </c>
      <c r="G66" s="147" t="s">
        <v>28</v>
      </c>
      <c r="H66" s="151" t="s">
        <v>1050</v>
      </c>
      <c r="I66" s="147" t="s">
        <v>542</v>
      </c>
      <c r="J66" s="147" t="s">
        <v>1040</v>
      </c>
      <c r="K66" s="151" t="s">
        <v>1040</v>
      </c>
      <c r="L66" s="147" t="s">
        <v>1040</v>
      </c>
      <c r="M66" s="152" t="s">
        <v>1041</v>
      </c>
      <c r="O66" s="124"/>
      <c r="P66" s="124"/>
      <c r="Q66" s="124"/>
      <c r="R66" s="115"/>
      <c r="S66" s="115"/>
    </row>
    <row r="67" spans="3:19" ht="63" x14ac:dyDescent="0.25">
      <c r="C67" s="119"/>
      <c r="D67" s="142">
        <v>15</v>
      </c>
      <c r="E67" s="146" t="s">
        <v>941</v>
      </c>
      <c r="F67" s="147" t="s">
        <v>1038</v>
      </c>
      <c r="G67" s="147" t="s">
        <v>28</v>
      </c>
      <c r="H67" s="151" t="s">
        <v>1051</v>
      </c>
      <c r="I67" s="147" t="s">
        <v>542</v>
      </c>
      <c r="J67" s="147" t="s">
        <v>1040</v>
      </c>
      <c r="K67" s="151" t="s">
        <v>1040</v>
      </c>
      <c r="L67" s="147" t="s">
        <v>1040</v>
      </c>
      <c r="M67" s="152" t="s">
        <v>1041</v>
      </c>
      <c r="O67" s="124"/>
      <c r="P67" s="124"/>
      <c r="Q67" s="124"/>
      <c r="R67" s="115"/>
      <c r="S67" s="115"/>
    </row>
    <row r="68" spans="3:19" ht="63" x14ac:dyDescent="0.25">
      <c r="C68" s="119"/>
      <c r="D68" s="142">
        <v>16</v>
      </c>
      <c r="E68" s="146" t="s">
        <v>941</v>
      </c>
      <c r="F68" s="147" t="s">
        <v>1038</v>
      </c>
      <c r="G68" s="147" t="s">
        <v>28</v>
      </c>
      <c r="H68" s="151" t="s">
        <v>1052</v>
      </c>
      <c r="I68" s="147" t="s">
        <v>542</v>
      </c>
      <c r="J68" s="147" t="s">
        <v>1040</v>
      </c>
      <c r="K68" s="151" t="s">
        <v>1040</v>
      </c>
      <c r="L68" s="147" t="s">
        <v>1040</v>
      </c>
      <c r="M68" s="152" t="s">
        <v>1041</v>
      </c>
      <c r="O68" s="124"/>
      <c r="P68" s="124"/>
      <c r="Q68" s="124"/>
      <c r="R68" s="115"/>
      <c r="S68" s="115"/>
    </row>
    <row r="69" spans="3:19" ht="63" x14ac:dyDescent="0.25">
      <c r="C69" s="119"/>
      <c r="D69" s="142">
        <v>17</v>
      </c>
      <c r="E69" s="146" t="s">
        <v>941</v>
      </c>
      <c r="F69" s="147" t="s">
        <v>1038</v>
      </c>
      <c r="G69" s="147" t="s">
        <v>28</v>
      </c>
      <c r="H69" s="151" t="s">
        <v>1053</v>
      </c>
      <c r="I69" s="147" t="s">
        <v>542</v>
      </c>
      <c r="J69" s="147" t="s">
        <v>1040</v>
      </c>
      <c r="K69" s="151" t="s">
        <v>1040</v>
      </c>
      <c r="L69" s="147" t="s">
        <v>1040</v>
      </c>
      <c r="M69" s="152" t="s">
        <v>1041</v>
      </c>
      <c r="O69" s="124"/>
      <c r="P69" s="124"/>
      <c r="Q69" s="124"/>
      <c r="R69" s="115"/>
      <c r="S69" s="115"/>
    </row>
    <row r="70" spans="3:19" ht="63" x14ac:dyDescent="0.25">
      <c r="C70" s="119"/>
      <c r="D70" s="142">
        <v>18</v>
      </c>
      <c r="E70" s="146" t="s">
        <v>941</v>
      </c>
      <c r="F70" s="147" t="s">
        <v>1038</v>
      </c>
      <c r="G70" s="147" t="s">
        <v>28</v>
      </c>
      <c r="H70" s="151" t="s">
        <v>1054</v>
      </c>
      <c r="I70" s="147" t="s">
        <v>542</v>
      </c>
      <c r="J70" s="147" t="s">
        <v>1040</v>
      </c>
      <c r="K70" s="151" t="s">
        <v>1040</v>
      </c>
      <c r="L70" s="147" t="s">
        <v>1040</v>
      </c>
      <c r="M70" s="152" t="s">
        <v>1041</v>
      </c>
      <c r="O70" s="124"/>
      <c r="P70" s="124"/>
      <c r="Q70" s="124"/>
      <c r="R70" s="115"/>
      <c r="S70" s="115"/>
    </row>
    <row r="71" spans="3:19" ht="63" x14ac:dyDescent="0.25">
      <c r="C71" s="119"/>
      <c r="D71" s="142">
        <v>19</v>
      </c>
      <c r="E71" s="146" t="s">
        <v>941</v>
      </c>
      <c r="F71" s="147" t="s">
        <v>1038</v>
      </c>
      <c r="G71" s="147" t="s">
        <v>28</v>
      </c>
      <c r="H71" s="151" t="s">
        <v>1055</v>
      </c>
      <c r="I71" s="147" t="s">
        <v>542</v>
      </c>
      <c r="J71" s="147" t="s">
        <v>1040</v>
      </c>
      <c r="K71" s="151" t="s">
        <v>1040</v>
      </c>
      <c r="L71" s="147" t="s">
        <v>1040</v>
      </c>
      <c r="M71" s="152" t="s">
        <v>1041</v>
      </c>
      <c r="O71" s="124"/>
      <c r="P71" s="124"/>
      <c r="Q71" s="124"/>
      <c r="R71" s="115"/>
      <c r="S71" s="115"/>
    </row>
    <row r="72" spans="3:19" ht="63" x14ac:dyDescent="0.25">
      <c r="C72" s="119"/>
      <c r="D72" s="142">
        <v>20</v>
      </c>
      <c r="E72" s="146" t="s">
        <v>941</v>
      </c>
      <c r="F72" s="147" t="s">
        <v>1038</v>
      </c>
      <c r="G72" s="147" t="s">
        <v>28</v>
      </c>
      <c r="H72" s="151" t="s">
        <v>1056</v>
      </c>
      <c r="I72" s="147" t="s">
        <v>542</v>
      </c>
      <c r="J72" s="147" t="s">
        <v>1040</v>
      </c>
      <c r="K72" s="151" t="s">
        <v>1040</v>
      </c>
      <c r="L72" s="147" t="s">
        <v>1040</v>
      </c>
      <c r="M72" s="152" t="s">
        <v>1041</v>
      </c>
      <c r="O72" s="124"/>
      <c r="P72" s="124"/>
      <c r="Q72" s="124"/>
      <c r="R72" s="115"/>
      <c r="S72" s="115"/>
    </row>
    <row r="73" spans="3:19" ht="63" x14ac:dyDescent="0.25">
      <c r="C73" s="119"/>
      <c r="D73" s="142">
        <v>21</v>
      </c>
      <c r="E73" s="146" t="s">
        <v>941</v>
      </c>
      <c r="F73" s="147" t="s">
        <v>1038</v>
      </c>
      <c r="G73" s="147" t="s">
        <v>28</v>
      </c>
      <c r="H73" s="151" t="s">
        <v>1057</v>
      </c>
      <c r="I73" s="147" t="s">
        <v>542</v>
      </c>
      <c r="J73" s="147" t="s">
        <v>1040</v>
      </c>
      <c r="K73" s="151" t="s">
        <v>1040</v>
      </c>
      <c r="L73" s="147" t="s">
        <v>1040</v>
      </c>
      <c r="M73" s="152" t="s">
        <v>1041</v>
      </c>
      <c r="O73" s="124"/>
      <c r="P73" s="124"/>
      <c r="Q73" s="124"/>
      <c r="R73" s="115"/>
      <c r="S73" s="115"/>
    </row>
    <row r="74" spans="3:19" ht="63" x14ac:dyDescent="0.25">
      <c r="C74" s="119"/>
      <c r="D74" s="142">
        <v>22</v>
      </c>
      <c r="E74" s="146" t="s">
        <v>941</v>
      </c>
      <c r="F74" s="147" t="s">
        <v>1038</v>
      </c>
      <c r="G74" s="147" t="s">
        <v>28</v>
      </c>
      <c r="H74" s="151" t="s">
        <v>1058</v>
      </c>
      <c r="I74" s="147" t="s">
        <v>542</v>
      </c>
      <c r="J74" s="147" t="s">
        <v>1040</v>
      </c>
      <c r="K74" s="151" t="s">
        <v>1040</v>
      </c>
      <c r="L74" s="147" t="s">
        <v>1040</v>
      </c>
      <c r="M74" s="152" t="s">
        <v>1041</v>
      </c>
      <c r="O74" s="124"/>
      <c r="P74" s="124"/>
      <c r="Q74" s="124"/>
      <c r="R74" s="115"/>
      <c r="S74" s="115"/>
    </row>
    <row r="75" spans="3:19" ht="63" x14ac:dyDescent="0.25">
      <c r="C75" s="119"/>
      <c r="D75" s="142">
        <v>23</v>
      </c>
      <c r="E75" s="146" t="s">
        <v>941</v>
      </c>
      <c r="F75" s="147" t="s">
        <v>1038</v>
      </c>
      <c r="G75" s="147" t="s">
        <v>28</v>
      </c>
      <c r="H75" s="151" t="s">
        <v>1059</v>
      </c>
      <c r="I75" s="147" t="s">
        <v>542</v>
      </c>
      <c r="J75" s="147" t="s">
        <v>1040</v>
      </c>
      <c r="K75" s="151" t="s">
        <v>1040</v>
      </c>
      <c r="L75" s="147" t="s">
        <v>1040</v>
      </c>
      <c r="M75" s="152" t="s">
        <v>1041</v>
      </c>
      <c r="O75" s="124"/>
      <c r="P75" s="124"/>
      <c r="Q75" s="124"/>
      <c r="R75" s="115"/>
      <c r="S75" s="115"/>
    </row>
    <row r="76" spans="3:19" ht="63" x14ac:dyDescent="0.25">
      <c r="C76" s="119"/>
      <c r="D76" s="142">
        <v>24</v>
      </c>
      <c r="E76" s="146" t="s">
        <v>941</v>
      </c>
      <c r="F76" s="147" t="s">
        <v>1038</v>
      </c>
      <c r="G76" s="147" t="s">
        <v>28</v>
      </c>
      <c r="H76" s="151" t="s">
        <v>1060</v>
      </c>
      <c r="I76" s="147" t="s">
        <v>542</v>
      </c>
      <c r="J76" s="147" t="s">
        <v>1040</v>
      </c>
      <c r="K76" s="151" t="s">
        <v>1040</v>
      </c>
      <c r="L76" s="147" t="s">
        <v>1040</v>
      </c>
      <c r="M76" s="152" t="s">
        <v>1041</v>
      </c>
      <c r="O76" s="124"/>
      <c r="P76" s="124"/>
      <c r="Q76" s="124"/>
      <c r="R76" s="115"/>
      <c r="S76" s="115"/>
    </row>
    <row r="77" spans="3:19" ht="63" x14ac:dyDescent="0.25">
      <c r="C77" s="119"/>
      <c r="D77" s="142">
        <v>25</v>
      </c>
      <c r="E77" s="146" t="s">
        <v>941</v>
      </c>
      <c r="F77" s="147" t="s">
        <v>1038</v>
      </c>
      <c r="G77" s="147" t="s">
        <v>28</v>
      </c>
      <c r="H77" s="151" t="s">
        <v>1061</v>
      </c>
      <c r="I77" s="147" t="s">
        <v>542</v>
      </c>
      <c r="J77" s="147" t="s">
        <v>1040</v>
      </c>
      <c r="K77" s="151" t="s">
        <v>1040</v>
      </c>
      <c r="L77" s="147" t="s">
        <v>1040</v>
      </c>
      <c r="M77" s="152" t="s">
        <v>1041</v>
      </c>
      <c r="O77" s="124"/>
      <c r="P77" s="124"/>
      <c r="Q77" s="124"/>
      <c r="R77" s="115"/>
      <c r="S77" s="115"/>
    </row>
    <row r="78" spans="3:19" ht="63" x14ac:dyDescent="0.25">
      <c r="C78" s="119"/>
      <c r="D78" s="142">
        <v>26</v>
      </c>
      <c r="E78" s="146" t="s">
        <v>941</v>
      </c>
      <c r="F78" s="147" t="s">
        <v>1038</v>
      </c>
      <c r="G78" s="147" t="s">
        <v>28</v>
      </c>
      <c r="H78" s="151" t="s">
        <v>1062</v>
      </c>
      <c r="I78" s="147" t="s">
        <v>542</v>
      </c>
      <c r="J78" s="147" t="s">
        <v>1040</v>
      </c>
      <c r="K78" s="151" t="s">
        <v>1040</v>
      </c>
      <c r="L78" s="147" t="s">
        <v>1040</v>
      </c>
      <c r="M78" s="152" t="s">
        <v>1041</v>
      </c>
      <c r="O78" s="124"/>
      <c r="P78" s="124"/>
      <c r="Q78" s="124"/>
      <c r="R78" s="115"/>
      <c r="S78" s="115"/>
    </row>
    <row r="79" spans="3:19" ht="63" x14ac:dyDescent="0.25">
      <c r="C79" s="119"/>
      <c r="D79" s="142">
        <v>27</v>
      </c>
      <c r="E79" s="146" t="s">
        <v>941</v>
      </c>
      <c r="F79" s="147" t="s">
        <v>1038</v>
      </c>
      <c r="G79" s="147" t="s">
        <v>28</v>
      </c>
      <c r="H79" s="151" t="s">
        <v>1063</v>
      </c>
      <c r="I79" s="147" t="s">
        <v>542</v>
      </c>
      <c r="J79" s="147" t="s">
        <v>1040</v>
      </c>
      <c r="K79" s="151" t="s">
        <v>1040</v>
      </c>
      <c r="L79" s="147" t="s">
        <v>1040</v>
      </c>
      <c r="M79" s="152" t="s">
        <v>1041</v>
      </c>
      <c r="O79" s="124"/>
      <c r="P79" s="124"/>
      <c r="Q79" s="124"/>
      <c r="R79" s="115"/>
      <c r="S79" s="115"/>
    </row>
    <row r="80" spans="3:19" ht="63" x14ac:dyDescent="0.25">
      <c r="C80" s="119"/>
      <c r="D80" s="142">
        <v>28</v>
      </c>
      <c r="E80" s="146" t="s">
        <v>941</v>
      </c>
      <c r="F80" s="147" t="s">
        <v>1038</v>
      </c>
      <c r="G80" s="147" t="s">
        <v>28</v>
      </c>
      <c r="H80" s="151" t="s">
        <v>1064</v>
      </c>
      <c r="I80" s="147" t="s">
        <v>542</v>
      </c>
      <c r="J80" s="147" t="s">
        <v>1040</v>
      </c>
      <c r="K80" s="151" t="s">
        <v>1040</v>
      </c>
      <c r="L80" s="147" t="s">
        <v>1040</v>
      </c>
      <c r="M80" s="152" t="s">
        <v>1041</v>
      </c>
      <c r="O80" s="124"/>
      <c r="P80" s="124"/>
      <c r="Q80" s="124"/>
      <c r="R80" s="115"/>
      <c r="S80" s="115"/>
    </row>
    <row r="81" spans="3:19" ht="63" x14ac:dyDescent="0.25">
      <c r="C81" s="119"/>
      <c r="D81" s="142">
        <v>29</v>
      </c>
      <c r="E81" s="146" t="s">
        <v>941</v>
      </c>
      <c r="F81" s="147" t="s">
        <v>1038</v>
      </c>
      <c r="G81" s="147" t="s">
        <v>28</v>
      </c>
      <c r="H81" s="151" t="s">
        <v>1065</v>
      </c>
      <c r="I81" s="147" t="s">
        <v>542</v>
      </c>
      <c r="J81" s="147" t="s">
        <v>1040</v>
      </c>
      <c r="K81" s="151" t="s">
        <v>1040</v>
      </c>
      <c r="L81" s="147" t="s">
        <v>1040</v>
      </c>
      <c r="M81" s="152" t="s">
        <v>1041</v>
      </c>
      <c r="O81" s="124"/>
      <c r="P81" s="124"/>
      <c r="Q81" s="124"/>
      <c r="R81" s="115"/>
      <c r="S81" s="115"/>
    </row>
    <row r="82" spans="3:19" ht="63" x14ac:dyDescent="0.25">
      <c r="C82" s="119"/>
      <c r="D82" s="142">
        <v>30</v>
      </c>
      <c r="E82" s="146" t="s">
        <v>941</v>
      </c>
      <c r="F82" s="147" t="s">
        <v>1038</v>
      </c>
      <c r="G82" s="147" t="s">
        <v>28</v>
      </c>
      <c r="H82" s="151" t="s">
        <v>1066</v>
      </c>
      <c r="I82" s="147" t="s">
        <v>542</v>
      </c>
      <c r="J82" s="147" t="s">
        <v>1040</v>
      </c>
      <c r="K82" s="151" t="s">
        <v>1040</v>
      </c>
      <c r="L82" s="147" t="s">
        <v>1040</v>
      </c>
      <c r="M82" s="152" t="s">
        <v>1041</v>
      </c>
      <c r="O82" s="124"/>
      <c r="P82" s="124"/>
      <c r="Q82" s="124"/>
      <c r="R82" s="115"/>
      <c r="S82" s="115"/>
    </row>
    <row r="83" spans="3:19" ht="63" x14ac:dyDescent="0.25">
      <c r="C83" s="119"/>
      <c r="D83" s="142">
        <v>31</v>
      </c>
      <c r="E83" s="146" t="s">
        <v>941</v>
      </c>
      <c r="F83" s="147" t="s">
        <v>1038</v>
      </c>
      <c r="G83" s="147" t="s">
        <v>28</v>
      </c>
      <c r="H83" s="151" t="s">
        <v>1067</v>
      </c>
      <c r="I83" s="147" t="s">
        <v>542</v>
      </c>
      <c r="J83" s="147" t="s">
        <v>1040</v>
      </c>
      <c r="K83" s="151" t="s">
        <v>1040</v>
      </c>
      <c r="L83" s="147" t="s">
        <v>1040</v>
      </c>
      <c r="M83" s="152" t="s">
        <v>1041</v>
      </c>
      <c r="O83" s="124"/>
      <c r="P83" s="124"/>
      <c r="Q83" s="124"/>
      <c r="R83" s="115"/>
      <c r="S83" s="115"/>
    </row>
    <row r="84" spans="3:19" ht="63" x14ac:dyDescent="0.25">
      <c r="C84" s="119"/>
      <c r="D84" s="142">
        <v>32</v>
      </c>
      <c r="E84" s="146" t="s">
        <v>941</v>
      </c>
      <c r="F84" s="147" t="s">
        <v>1038</v>
      </c>
      <c r="G84" s="147" t="s">
        <v>28</v>
      </c>
      <c r="H84" s="151" t="s">
        <v>1068</v>
      </c>
      <c r="I84" s="147" t="s">
        <v>542</v>
      </c>
      <c r="J84" s="147" t="s">
        <v>1040</v>
      </c>
      <c r="K84" s="151" t="s">
        <v>1040</v>
      </c>
      <c r="L84" s="147" t="s">
        <v>1040</v>
      </c>
      <c r="M84" s="152" t="s">
        <v>1041</v>
      </c>
      <c r="O84" s="124"/>
      <c r="P84" s="124"/>
      <c r="Q84" s="124"/>
      <c r="R84" s="115"/>
      <c r="S84" s="115"/>
    </row>
    <row r="85" spans="3:19" ht="63" x14ac:dyDescent="0.25">
      <c r="C85" s="119"/>
      <c r="D85" s="142">
        <v>33</v>
      </c>
      <c r="E85" s="146" t="s">
        <v>941</v>
      </c>
      <c r="F85" s="147" t="s">
        <v>1038</v>
      </c>
      <c r="G85" s="147" t="s">
        <v>28</v>
      </c>
      <c r="H85" s="151" t="s">
        <v>1069</v>
      </c>
      <c r="I85" s="147" t="s">
        <v>542</v>
      </c>
      <c r="J85" s="147" t="s">
        <v>1040</v>
      </c>
      <c r="K85" s="151" t="s">
        <v>1040</v>
      </c>
      <c r="L85" s="147" t="s">
        <v>1040</v>
      </c>
      <c r="M85" s="152" t="s">
        <v>1041</v>
      </c>
      <c r="O85" s="124"/>
      <c r="P85" s="124"/>
      <c r="Q85" s="124"/>
      <c r="R85" s="115"/>
      <c r="S85" s="115"/>
    </row>
    <row r="86" spans="3:19" ht="63" x14ac:dyDescent="0.25">
      <c r="C86" s="119"/>
      <c r="D86" s="142">
        <v>34</v>
      </c>
      <c r="E86" s="146" t="s">
        <v>941</v>
      </c>
      <c r="F86" s="147" t="s">
        <v>1038</v>
      </c>
      <c r="G86" s="147" t="s">
        <v>28</v>
      </c>
      <c r="H86" s="151" t="s">
        <v>1070</v>
      </c>
      <c r="I86" s="147" t="s">
        <v>542</v>
      </c>
      <c r="J86" s="147" t="s">
        <v>1040</v>
      </c>
      <c r="K86" s="151" t="s">
        <v>1040</v>
      </c>
      <c r="L86" s="147" t="s">
        <v>1040</v>
      </c>
      <c r="M86" s="152" t="s">
        <v>1041</v>
      </c>
      <c r="O86" s="124"/>
      <c r="P86" s="124"/>
      <c r="Q86" s="124"/>
      <c r="R86" s="115"/>
      <c r="S86" s="115"/>
    </row>
    <row r="87" spans="3:19" ht="63" x14ac:dyDescent="0.25">
      <c r="C87" s="119"/>
      <c r="D87" s="142">
        <v>35</v>
      </c>
      <c r="E87" s="146" t="s">
        <v>941</v>
      </c>
      <c r="F87" s="147" t="s">
        <v>1038</v>
      </c>
      <c r="G87" s="147" t="s">
        <v>28</v>
      </c>
      <c r="H87" s="151" t="s">
        <v>1071</v>
      </c>
      <c r="I87" s="147" t="s">
        <v>542</v>
      </c>
      <c r="J87" s="147" t="s">
        <v>1040</v>
      </c>
      <c r="K87" s="151" t="s">
        <v>1040</v>
      </c>
      <c r="L87" s="147" t="s">
        <v>1040</v>
      </c>
      <c r="M87" s="152" t="s">
        <v>1041</v>
      </c>
      <c r="O87" s="124"/>
      <c r="P87" s="124"/>
      <c r="Q87" s="124"/>
      <c r="R87" s="115"/>
      <c r="S87" s="115"/>
    </row>
    <row r="88" spans="3:19" ht="63" x14ac:dyDescent="0.25">
      <c r="C88" s="119"/>
      <c r="D88" s="142">
        <v>36</v>
      </c>
      <c r="E88" s="146" t="s">
        <v>941</v>
      </c>
      <c r="F88" s="147" t="s">
        <v>1038</v>
      </c>
      <c r="G88" s="147" t="s">
        <v>28</v>
      </c>
      <c r="H88" s="151" t="s">
        <v>1072</v>
      </c>
      <c r="I88" s="147" t="s">
        <v>542</v>
      </c>
      <c r="J88" s="147" t="s">
        <v>1040</v>
      </c>
      <c r="K88" s="151" t="s">
        <v>1040</v>
      </c>
      <c r="L88" s="147" t="s">
        <v>1040</v>
      </c>
      <c r="M88" s="152" t="s">
        <v>1041</v>
      </c>
      <c r="O88" s="124"/>
      <c r="P88" s="124"/>
      <c r="Q88" s="124"/>
      <c r="R88" s="115"/>
      <c r="S88" s="115"/>
    </row>
    <row r="89" spans="3:19" ht="63" x14ac:dyDescent="0.25">
      <c r="C89" s="119"/>
      <c r="D89" s="142">
        <v>37</v>
      </c>
      <c r="E89" s="146" t="s">
        <v>941</v>
      </c>
      <c r="F89" s="147" t="s">
        <v>1038</v>
      </c>
      <c r="G89" s="147" t="s">
        <v>28</v>
      </c>
      <c r="H89" s="151" t="s">
        <v>1073</v>
      </c>
      <c r="I89" s="147" t="s">
        <v>542</v>
      </c>
      <c r="J89" s="147" t="s">
        <v>1040</v>
      </c>
      <c r="K89" s="151" t="s">
        <v>1040</v>
      </c>
      <c r="L89" s="147" t="s">
        <v>1040</v>
      </c>
      <c r="M89" s="152" t="s">
        <v>1041</v>
      </c>
      <c r="O89" s="124"/>
      <c r="P89" s="124"/>
      <c r="Q89" s="124"/>
      <c r="R89" s="115"/>
      <c r="S89" s="115"/>
    </row>
    <row r="90" spans="3:19" ht="63" x14ac:dyDescent="0.25">
      <c r="C90" s="119"/>
      <c r="D90" s="142">
        <v>38</v>
      </c>
      <c r="E90" s="146" t="s">
        <v>941</v>
      </c>
      <c r="F90" s="147" t="s">
        <v>1038</v>
      </c>
      <c r="G90" s="147" t="s">
        <v>28</v>
      </c>
      <c r="H90" s="151" t="s">
        <v>1074</v>
      </c>
      <c r="I90" s="147" t="s">
        <v>542</v>
      </c>
      <c r="J90" s="147" t="s">
        <v>1040</v>
      </c>
      <c r="K90" s="151" t="s">
        <v>1040</v>
      </c>
      <c r="L90" s="147" t="s">
        <v>1040</v>
      </c>
      <c r="M90" s="152" t="s">
        <v>1041</v>
      </c>
      <c r="O90" s="124"/>
      <c r="P90" s="124"/>
      <c r="Q90" s="124"/>
      <c r="R90" s="115"/>
      <c r="S90" s="115"/>
    </row>
    <row r="91" spans="3:19" ht="63" x14ac:dyDescent="0.25">
      <c r="C91" s="119"/>
      <c r="D91" s="142">
        <v>39</v>
      </c>
      <c r="E91" s="146" t="s">
        <v>941</v>
      </c>
      <c r="F91" s="147" t="s">
        <v>1038</v>
      </c>
      <c r="G91" s="147" t="s">
        <v>28</v>
      </c>
      <c r="H91" s="151" t="s">
        <v>1075</v>
      </c>
      <c r="I91" s="147" t="s">
        <v>542</v>
      </c>
      <c r="J91" s="147" t="s">
        <v>1040</v>
      </c>
      <c r="K91" s="151" t="s">
        <v>1040</v>
      </c>
      <c r="L91" s="147" t="s">
        <v>1040</v>
      </c>
      <c r="M91" s="152" t="s">
        <v>1041</v>
      </c>
      <c r="O91" s="124"/>
      <c r="P91" s="124"/>
      <c r="Q91" s="124"/>
      <c r="R91" s="115"/>
      <c r="S91" s="115"/>
    </row>
    <row r="92" spans="3:19" ht="63" x14ac:dyDescent="0.25">
      <c r="C92" s="119"/>
      <c r="D92" s="142">
        <v>40</v>
      </c>
      <c r="E92" s="146" t="s">
        <v>941</v>
      </c>
      <c r="F92" s="147" t="s">
        <v>1038</v>
      </c>
      <c r="G92" s="147" t="s">
        <v>28</v>
      </c>
      <c r="H92" s="151" t="s">
        <v>1076</v>
      </c>
      <c r="I92" s="147" t="s">
        <v>542</v>
      </c>
      <c r="J92" s="147" t="s">
        <v>1040</v>
      </c>
      <c r="K92" s="151" t="s">
        <v>1040</v>
      </c>
      <c r="L92" s="147" t="s">
        <v>1040</v>
      </c>
      <c r="M92" s="152" t="s">
        <v>1041</v>
      </c>
      <c r="O92" s="124"/>
      <c r="P92" s="124"/>
      <c r="Q92" s="124"/>
      <c r="R92" s="115"/>
      <c r="S92" s="115"/>
    </row>
    <row r="93" spans="3:19" ht="63" x14ac:dyDescent="0.25">
      <c r="C93" s="119"/>
      <c r="D93" s="142">
        <v>41</v>
      </c>
      <c r="E93" s="146" t="s">
        <v>941</v>
      </c>
      <c r="F93" s="147" t="s">
        <v>1038</v>
      </c>
      <c r="G93" s="147" t="s">
        <v>28</v>
      </c>
      <c r="H93" s="151" t="s">
        <v>1077</v>
      </c>
      <c r="I93" s="147" t="s">
        <v>542</v>
      </c>
      <c r="J93" s="147" t="s">
        <v>1040</v>
      </c>
      <c r="K93" s="151" t="s">
        <v>1040</v>
      </c>
      <c r="L93" s="147" t="s">
        <v>1040</v>
      </c>
      <c r="M93" s="152" t="s">
        <v>1041</v>
      </c>
      <c r="O93" s="124"/>
      <c r="P93" s="124"/>
      <c r="Q93" s="124"/>
      <c r="R93" s="115"/>
      <c r="S93" s="115"/>
    </row>
    <row r="94" spans="3:19" ht="63" x14ac:dyDescent="0.25">
      <c r="C94" s="119"/>
      <c r="D94" s="142">
        <v>42</v>
      </c>
      <c r="E94" s="146" t="s">
        <v>941</v>
      </c>
      <c r="F94" s="147" t="s">
        <v>1038</v>
      </c>
      <c r="G94" s="147" t="s">
        <v>28</v>
      </c>
      <c r="H94" s="151" t="s">
        <v>1078</v>
      </c>
      <c r="I94" s="147" t="s">
        <v>542</v>
      </c>
      <c r="J94" s="147" t="s">
        <v>1040</v>
      </c>
      <c r="K94" s="151" t="s">
        <v>1040</v>
      </c>
      <c r="L94" s="147" t="s">
        <v>1040</v>
      </c>
      <c r="M94" s="152" t="s">
        <v>1041</v>
      </c>
      <c r="O94" s="124"/>
      <c r="P94" s="124"/>
      <c r="Q94" s="124"/>
      <c r="R94" s="115"/>
      <c r="S94" s="115"/>
    </row>
    <row r="95" spans="3:19" ht="63" x14ac:dyDescent="0.25">
      <c r="C95" s="119"/>
      <c r="D95" s="142">
        <v>43</v>
      </c>
      <c r="E95" s="146" t="s">
        <v>941</v>
      </c>
      <c r="F95" s="147" t="s">
        <v>1038</v>
      </c>
      <c r="G95" s="147" t="s">
        <v>28</v>
      </c>
      <c r="H95" s="151" t="s">
        <v>1079</v>
      </c>
      <c r="I95" s="147" t="s">
        <v>542</v>
      </c>
      <c r="J95" s="147" t="s">
        <v>1040</v>
      </c>
      <c r="K95" s="151" t="s">
        <v>1040</v>
      </c>
      <c r="L95" s="147" t="s">
        <v>1040</v>
      </c>
      <c r="M95" s="152" t="s">
        <v>1041</v>
      </c>
      <c r="O95" s="124"/>
      <c r="P95" s="124"/>
      <c r="Q95" s="124"/>
      <c r="R95" s="115"/>
      <c r="S95" s="115"/>
    </row>
    <row r="96" spans="3:19" ht="63" x14ac:dyDescent="0.25">
      <c r="C96" s="119"/>
      <c r="D96" s="142">
        <v>44</v>
      </c>
      <c r="E96" s="146" t="s">
        <v>941</v>
      </c>
      <c r="F96" s="147" t="s">
        <v>1038</v>
      </c>
      <c r="G96" s="147" t="s">
        <v>28</v>
      </c>
      <c r="H96" s="151" t="s">
        <v>1080</v>
      </c>
      <c r="I96" s="147" t="s">
        <v>542</v>
      </c>
      <c r="J96" s="147" t="s">
        <v>1040</v>
      </c>
      <c r="K96" s="151" t="s">
        <v>1040</v>
      </c>
      <c r="L96" s="147" t="s">
        <v>1040</v>
      </c>
      <c r="M96" s="152" t="s">
        <v>1041</v>
      </c>
      <c r="O96" s="124"/>
      <c r="P96" s="124"/>
      <c r="Q96" s="124"/>
      <c r="R96" s="115"/>
      <c r="S96" s="115"/>
    </row>
    <row r="97" spans="3:19" ht="63" x14ac:dyDescent="0.25">
      <c r="C97" s="119"/>
      <c r="D97" s="142">
        <v>45</v>
      </c>
      <c r="E97" s="146" t="s">
        <v>941</v>
      </c>
      <c r="F97" s="147" t="s">
        <v>1038</v>
      </c>
      <c r="G97" s="147" t="s">
        <v>28</v>
      </c>
      <c r="H97" s="151" t="s">
        <v>1081</v>
      </c>
      <c r="I97" s="147" t="s">
        <v>542</v>
      </c>
      <c r="J97" s="147" t="s">
        <v>1040</v>
      </c>
      <c r="K97" s="151" t="s">
        <v>1040</v>
      </c>
      <c r="L97" s="147" t="s">
        <v>1040</v>
      </c>
      <c r="M97" s="152" t="s">
        <v>1041</v>
      </c>
      <c r="O97" s="124"/>
      <c r="P97" s="124"/>
      <c r="Q97" s="124"/>
      <c r="R97" s="115"/>
      <c r="S97" s="115"/>
    </row>
    <row r="98" spans="3:19" ht="63" x14ac:dyDescent="0.25">
      <c r="C98" s="119"/>
      <c r="D98" s="142">
        <v>46</v>
      </c>
      <c r="E98" s="146" t="s">
        <v>941</v>
      </c>
      <c r="F98" s="147" t="s">
        <v>1038</v>
      </c>
      <c r="G98" s="147" t="s">
        <v>28</v>
      </c>
      <c r="H98" s="151" t="s">
        <v>1082</v>
      </c>
      <c r="I98" s="147" t="s">
        <v>542</v>
      </c>
      <c r="J98" s="147" t="s">
        <v>1040</v>
      </c>
      <c r="K98" s="151" t="s">
        <v>1040</v>
      </c>
      <c r="L98" s="147" t="s">
        <v>1040</v>
      </c>
      <c r="M98" s="152" t="s">
        <v>1041</v>
      </c>
      <c r="O98" s="124"/>
      <c r="P98" s="124"/>
      <c r="Q98" s="124"/>
      <c r="R98" s="115"/>
      <c r="S98" s="115"/>
    </row>
    <row r="99" spans="3:19" ht="48.75" customHeight="1" x14ac:dyDescent="0.25">
      <c r="C99" s="119"/>
      <c r="D99" s="142">
        <v>47</v>
      </c>
      <c r="E99" s="157" t="s">
        <v>1083</v>
      </c>
      <c r="F99" s="106" t="s">
        <v>1084</v>
      </c>
      <c r="G99" s="106" t="s">
        <v>98</v>
      </c>
      <c r="H99" s="158" t="s">
        <v>110</v>
      </c>
      <c r="I99" s="106" t="s">
        <v>100</v>
      </c>
      <c r="J99" s="106" t="s">
        <v>338</v>
      </c>
      <c r="K99" s="158" t="s">
        <v>171</v>
      </c>
      <c r="L99" s="106" t="s">
        <v>171</v>
      </c>
      <c r="M99" s="106" t="s">
        <v>1085</v>
      </c>
      <c r="O99" s="124"/>
      <c r="P99" s="124"/>
      <c r="Q99" s="124"/>
      <c r="R99" s="115"/>
      <c r="S99" s="115"/>
    </row>
    <row r="100" spans="3:19" x14ac:dyDescent="0.25">
      <c r="C100" s="119"/>
      <c r="D100" s="120"/>
      <c r="E100" s="157"/>
      <c r="F100" s="106"/>
      <c r="G100" s="106"/>
      <c r="H100" s="158"/>
      <c r="I100" s="106"/>
      <c r="J100" s="106"/>
      <c r="K100" s="158"/>
      <c r="L100" s="106"/>
      <c r="M100" s="106"/>
      <c r="N100" s="124"/>
      <c r="O100" s="124"/>
      <c r="P100" s="124"/>
      <c r="Q100" s="124"/>
      <c r="R100" s="115"/>
      <c r="S100" s="115"/>
    </row>
    <row r="101" spans="3:19" x14ac:dyDescent="0.25">
      <c r="C101" s="119"/>
      <c r="D101" s="145"/>
      <c r="E101" s="124"/>
      <c r="F101" s="124"/>
      <c r="G101" s="124"/>
      <c r="H101" s="145"/>
      <c r="I101" s="124"/>
      <c r="J101" s="124"/>
      <c r="K101" s="124"/>
      <c r="L101" s="124"/>
      <c r="M101" s="124"/>
      <c r="N101" s="124"/>
      <c r="O101" s="124"/>
      <c r="P101" s="124"/>
      <c r="Q101" s="124"/>
      <c r="R101" s="115"/>
      <c r="S101" s="115"/>
    </row>
    <row r="102" spans="3:19" ht="16.5" thickBot="1" x14ac:dyDescent="0.3">
      <c r="C102" s="119"/>
      <c r="D102" s="124"/>
      <c r="E102" s="124"/>
      <c r="F102" s="124"/>
      <c r="G102" s="145"/>
      <c r="H102" s="124"/>
      <c r="I102" s="124"/>
      <c r="J102" s="124"/>
      <c r="K102" s="124"/>
      <c r="L102" s="124"/>
      <c r="M102" s="124"/>
      <c r="N102" s="124"/>
      <c r="O102" s="124"/>
      <c r="P102" s="124"/>
      <c r="Q102" s="124"/>
      <c r="R102" s="115"/>
      <c r="S102" s="115"/>
    </row>
    <row r="103" spans="3:19" ht="24" thickBot="1" x14ac:dyDescent="0.4">
      <c r="C103" s="119"/>
      <c r="D103" s="1308" t="s">
        <v>104</v>
      </c>
      <c r="E103" s="1309"/>
      <c r="F103" s="1309"/>
      <c r="G103" s="1309"/>
      <c r="H103" s="1309"/>
      <c r="I103" s="1309"/>
      <c r="J103" s="1309"/>
      <c r="K103" s="1309"/>
      <c r="L103" s="1309"/>
      <c r="M103" s="1309"/>
      <c r="N103" s="1309"/>
      <c r="O103" s="1309"/>
      <c r="P103" s="1309"/>
      <c r="Q103" s="1309"/>
      <c r="R103" s="1310"/>
      <c r="S103" s="115"/>
    </row>
    <row r="104" spans="3:19" ht="39" customHeight="1" x14ac:dyDescent="0.35">
      <c r="C104" s="119"/>
      <c r="D104" s="1320" t="s">
        <v>723</v>
      </c>
      <c r="E104" s="1321"/>
      <c r="F104" s="1321"/>
      <c r="G104" s="1321"/>
      <c r="H104" s="1321"/>
      <c r="I104" s="1321"/>
      <c r="J104" s="1321"/>
      <c r="K104" s="1321"/>
      <c r="L104" s="213"/>
      <c r="M104" s="213"/>
      <c r="N104" s="213"/>
      <c r="O104" s="213"/>
      <c r="P104" s="213"/>
      <c r="Q104" s="213"/>
      <c r="R104" s="204"/>
      <c r="S104" s="115"/>
    </row>
    <row r="105" spans="3:19" x14ac:dyDescent="0.25">
      <c r="C105" s="119"/>
      <c r="D105" s="122" t="s">
        <v>9</v>
      </c>
      <c r="E105" s="122" t="s">
        <v>59</v>
      </c>
      <c r="F105" s="122" t="s">
        <v>12</v>
      </c>
      <c r="G105" s="121" t="s">
        <v>71</v>
      </c>
      <c r="H105" s="122" t="s">
        <v>106</v>
      </c>
      <c r="I105" s="122" t="s">
        <v>73</v>
      </c>
      <c r="J105" s="122" t="s">
        <v>107</v>
      </c>
      <c r="K105" s="123" t="s">
        <v>21</v>
      </c>
      <c r="L105" s="124"/>
      <c r="M105" s="124"/>
      <c r="N105" s="124"/>
      <c r="O105" s="124"/>
      <c r="P105" s="124"/>
      <c r="Q105" s="124"/>
      <c r="R105" s="115"/>
      <c r="S105" s="115"/>
    </row>
    <row r="106" spans="3:19" x14ac:dyDescent="0.25">
      <c r="C106" s="119"/>
      <c r="D106" s="159"/>
      <c r="E106" s="144"/>
      <c r="F106" s="144"/>
      <c r="G106" s="159"/>
      <c r="H106" s="144"/>
      <c r="I106" s="144"/>
      <c r="J106" s="159"/>
      <c r="K106" s="160"/>
      <c r="L106" s="124"/>
      <c r="M106" s="124"/>
      <c r="N106" s="124"/>
      <c r="O106" s="124"/>
      <c r="P106" s="124"/>
      <c r="Q106" s="124"/>
      <c r="R106" s="115"/>
      <c r="S106" s="115"/>
    </row>
    <row r="107" spans="3:19" ht="34.5" customHeight="1" x14ac:dyDescent="0.25">
      <c r="C107" s="119"/>
      <c r="D107" s="120">
        <v>1</v>
      </c>
      <c r="E107" s="161">
        <v>44306</v>
      </c>
      <c r="F107" s="120" t="s">
        <v>109</v>
      </c>
      <c r="G107" s="120" t="s">
        <v>890</v>
      </c>
      <c r="H107" s="120" t="s">
        <v>111</v>
      </c>
      <c r="I107" s="120" t="s">
        <v>101</v>
      </c>
      <c r="J107" s="120">
        <v>19.82</v>
      </c>
      <c r="K107" s="106" t="s">
        <v>891</v>
      </c>
      <c r="L107" s="124"/>
      <c r="M107" s="124"/>
      <c r="N107" s="124"/>
      <c r="O107" s="124"/>
      <c r="P107" s="124"/>
      <c r="Q107" s="124"/>
      <c r="R107" s="115"/>
      <c r="S107" s="115"/>
    </row>
    <row r="108" spans="3:19" x14ac:dyDescent="0.25">
      <c r="C108" s="119"/>
      <c r="D108" s="124"/>
      <c r="E108" s="124"/>
      <c r="F108" s="124"/>
      <c r="G108" s="145"/>
      <c r="H108" s="124"/>
      <c r="I108" s="124"/>
      <c r="J108" s="124"/>
      <c r="K108" s="124"/>
      <c r="L108" s="124"/>
      <c r="M108" s="124"/>
      <c r="N108" s="124"/>
      <c r="O108" s="124"/>
      <c r="P108" s="124"/>
      <c r="Q108" s="124"/>
      <c r="R108" s="115"/>
      <c r="S108" s="115"/>
    </row>
    <row r="109" spans="3:19" ht="16.5" thickBot="1" x14ac:dyDescent="0.3">
      <c r="C109" s="119"/>
      <c r="D109" s="124"/>
      <c r="E109" s="124"/>
      <c r="F109" s="124"/>
      <c r="G109" s="145"/>
      <c r="H109" s="124"/>
      <c r="I109" s="124"/>
      <c r="J109" s="124"/>
      <c r="K109" s="124"/>
      <c r="L109" s="124"/>
      <c r="M109" s="124"/>
      <c r="N109" s="124"/>
      <c r="O109" s="124"/>
      <c r="P109" s="124"/>
      <c r="Q109" s="124"/>
      <c r="R109" s="115"/>
      <c r="S109" s="115"/>
    </row>
    <row r="110" spans="3:19" ht="24" thickBot="1" x14ac:dyDescent="0.4">
      <c r="C110" s="119"/>
      <c r="D110" s="1308" t="s">
        <v>113</v>
      </c>
      <c r="E110" s="1309"/>
      <c r="F110" s="1309"/>
      <c r="G110" s="1309"/>
      <c r="H110" s="1309"/>
      <c r="I110" s="1309"/>
      <c r="J110" s="1309"/>
      <c r="K110" s="1309"/>
      <c r="L110" s="1309"/>
      <c r="M110" s="1309"/>
      <c r="N110" s="1309"/>
      <c r="O110" s="1309"/>
      <c r="P110" s="1309"/>
      <c r="Q110" s="1309"/>
      <c r="R110" s="1310"/>
      <c r="S110" s="115"/>
    </row>
    <row r="111" spans="3:19" ht="23.25" x14ac:dyDescent="0.35">
      <c r="C111" s="119"/>
      <c r="D111" s="203"/>
      <c r="E111" s="203"/>
      <c r="F111" s="203"/>
      <c r="G111" s="203"/>
      <c r="H111" s="203"/>
      <c r="I111" s="203"/>
      <c r="J111" s="203"/>
      <c r="K111" s="203"/>
      <c r="L111" s="203"/>
      <c r="M111" s="203"/>
      <c r="N111" s="203"/>
      <c r="O111" s="203"/>
      <c r="P111" s="203"/>
      <c r="Q111" s="203"/>
      <c r="R111" s="212"/>
      <c r="S111" s="115"/>
    </row>
    <row r="112" spans="3:19" ht="23.25" x14ac:dyDescent="0.35">
      <c r="C112" s="119"/>
      <c r="D112" s="1320" t="s">
        <v>1086</v>
      </c>
      <c r="E112" s="1321"/>
      <c r="F112" s="1321"/>
      <c r="G112" s="1321"/>
      <c r="H112" s="1321"/>
      <c r="I112" s="1321"/>
      <c r="J112" s="1321"/>
      <c r="K112" s="1321"/>
      <c r="L112" s="1321"/>
      <c r="M112" s="1321"/>
      <c r="N112" s="1321"/>
      <c r="O112" s="1321"/>
      <c r="P112" s="1322"/>
      <c r="Q112" s="215"/>
      <c r="R112" s="204"/>
      <c r="S112" s="115"/>
    </row>
    <row r="113" spans="3:19" ht="47.25" x14ac:dyDescent="0.25">
      <c r="C113" s="119"/>
      <c r="D113" s="122" t="s">
        <v>9</v>
      </c>
      <c r="E113" s="122" t="s">
        <v>10</v>
      </c>
      <c r="F113" s="122" t="s">
        <v>115</v>
      </c>
      <c r="G113" s="121" t="s">
        <v>12</v>
      </c>
      <c r="H113" s="122" t="s">
        <v>71</v>
      </c>
      <c r="I113" s="122" t="s">
        <v>72</v>
      </c>
      <c r="J113" s="122" t="s">
        <v>116</v>
      </c>
      <c r="K113" s="123" t="s">
        <v>73</v>
      </c>
      <c r="L113" s="122" t="s">
        <v>117</v>
      </c>
      <c r="M113" s="122" t="s">
        <v>118</v>
      </c>
      <c r="N113" s="121" t="s">
        <v>47</v>
      </c>
      <c r="O113" s="122" t="s">
        <v>21</v>
      </c>
      <c r="Q113" s="124"/>
      <c r="R113" s="115"/>
      <c r="S113" s="115"/>
    </row>
    <row r="114" spans="3:19" ht="29.45" customHeight="1" x14ac:dyDescent="0.25">
      <c r="C114" s="119"/>
      <c r="D114" s="143">
        <v>1</v>
      </c>
      <c r="E114" s="200">
        <v>44323</v>
      </c>
      <c r="F114" s="122" t="s">
        <v>893</v>
      </c>
      <c r="G114" s="120" t="s">
        <v>121</v>
      </c>
      <c r="H114" s="122" t="s">
        <v>894</v>
      </c>
      <c r="I114" s="122" t="s">
        <v>895</v>
      </c>
      <c r="J114" s="120" t="s">
        <v>896</v>
      </c>
      <c r="K114" s="122" t="s">
        <v>897</v>
      </c>
      <c r="L114" s="122" t="s">
        <v>898</v>
      </c>
      <c r="M114" s="122" t="s">
        <v>171</v>
      </c>
      <c r="N114" s="201" t="s">
        <v>899</v>
      </c>
      <c r="O114" s="185" t="s">
        <v>91</v>
      </c>
      <c r="P114" s="165"/>
      <c r="Q114" s="166"/>
      <c r="R114" s="115"/>
      <c r="S114" s="115"/>
    </row>
    <row r="115" spans="3:19" ht="29.45" customHeight="1" x14ac:dyDescent="0.25">
      <c r="C115" s="119"/>
      <c r="D115" s="143">
        <v>2</v>
      </c>
      <c r="E115" s="200">
        <v>44323</v>
      </c>
      <c r="F115" s="122" t="s">
        <v>901</v>
      </c>
      <c r="G115" s="120" t="s">
        <v>121</v>
      </c>
      <c r="H115" s="122" t="s">
        <v>902</v>
      </c>
      <c r="I115" s="122" t="s">
        <v>895</v>
      </c>
      <c r="J115" s="120" t="s">
        <v>171</v>
      </c>
      <c r="K115" s="122" t="s">
        <v>897</v>
      </c>
      <c r="L115" s="122" t="s">
        <v>903</v>
      </c>
      <c r="M115" s="122" t="s">
        <v>171</v>
      </c>
      <c r="N115" s="201" t="s">
        <v>899</v>
      </c>
      <c r="O115" s="185" t="s">
        <v>91</v>
      </c>
      <c r="P115" s="165"/>
      <c r="Q115" s="166"/>
      <c r="R115" s="115"/>
      <c r="S115" s="115"/>
    </row>
    <row r="116" spans="3:19" ht="47.25" x14ac:dyDescent="0.25">
      <c r="C116" s="119"/>
      <c r="D116" s="143">
        <v>3</v>
      </c>
      <c r="E116" s="202" t="s">
        <v>1035</v>
      </c>
      <c r="F116" s="106" t="s">
        <v>1087</v>
      </c>
      <c r="G116" s="158" t="s">
        <v>28</v>
      </c>
      <c r="H116" s="106" t="s">
        <v>1088</v>
      </c>
      <c r="I116" s="106" t="s">
        <v>1089</v>
      </c>
      <c r="J116" s="158" t="s">
        <v>1090</v>
      </c>
      <c r="K116" s="106" t="s">
        <v>124</v>
      </c>
      <c r="L116" s="106" t="s">
        <v>1091</v>
      </c>
      <c r="M116" s="106" t="s">
        <v>1092</v>
      </c>
      <c r="N116" s="164">
        <v>1839101.35</v>
      </c>
      <c r="O116" s="106" t="s">
        <v>535</v>
      </c>
      <c r="P116" s="165"/>
      <c r="Q116" s="166"/>
      <c r="R116" s="115"/>
      <c r="S116" s="115"/>
    </row>
    <row r="117" spans="3:19" ht="78.75" customHeight="1" x14ac:dyDescent="0.25">
      <c r="C117" s="119"/>
      <c r="D117" s="142">
        <v>4</v>
      </c>
      <c r="E117" s="147" t="s">
        <v>210</v>
      </c>
      <c r="F117" s="147" t="s">
        <v>211</v>
      </c>
      <c r="G117" s="151" t="s">
        <v>136</v>
      </c>
      <c r="H117" s="147" t="s">
        <v>212</v>
      </c>
      <c r="I117" s="147" t="s">
        <v>213</v>
      </c>
      <c r="J117" s="151" t="s">
        <v>214</v>
      </c>
      <c r="K117" s="147" t="s">
        <v>90</v>
      </c>
      <c r="L117" s="147" t="s">
        <v>215</v>
      </c>
      <c r="M117" s="147" t="s">
        <v>216</v>
      </c>
      <c r="N117" s="167">
        <v>320960</v>
      </c>
      <c r="O117" s="147" t="s">
        <v>1093</v>
      </c>
      <c r="Q117" s="131"/>
      <c r="R117" s="115"/>
      <c r="S117" s="115"/>
    </row>
    <row r="118" spans="3:19" ht="60" customHeight="1" x14ac:dyDescent="0.25">
      <c r="C118" s="119"/>
      <c r="D118" s="142">
        <v>5</v>
      </c>
      <c r="E118" s="147" t="s">
        <v>210</v>
      </c>
      <c r="F118" s="147" t="s">
        <v>218</v>
      </c>
      <c r="G118" s="151" t="s">
        <v>136</v>
      </c>
      <c r="H118" s="147" t="s">
        <v>219</v>
      </c>
      <c r="I118" s="147" t="s">
        <v>220</v>
      </c>
      <c r="J118" s="151" t="s">
        <v>221</v>
      </c>
      <c r="K118" s="147" t="s">
        <v>90</v>
      </c>
      <c r="L118" s="147" t="s">
        <v>222</v>
      </c>
      <c r="M118" s="147" t="s">
        <v>223</v>
      </c>
      <c r="N118" s="167">
        <v>540000</v>
      </c>
      <c r="O118" s="147" t="s">
        <v>1093</v>
      </c>
      <c r="Q118" s="131"/>
      <c r="R118" s="115"/>
      <c r="S118" s="115"/>
    </row>
    <row r="119" spans="3:19" ht="60" customHeight="1" x14ac:dyDescent="0.25">
      <c r="C119" s="119"/>
      <c r="D119" s="142">
        <v>6</v>
      </c>
      <c r="E119" s="147" t="s">
        <v>224</v>
      </c>
      <c r="F119" s="147" t="s">
        <v>225</v>
      </c>
      <c r="G119" s="151" t="s">
        <v>136</v>
      </c>
      <c r="H119" s="147" t="s">
        <v>226</v>
      </c>
      <c r="I119" s="147" t="s">
        <v>227</v>
      </c>
      <c r="J119" s="151" t="s">
        <v>228</v>
      </c>
      <c r="K119" s="147" t="s">
        <v>229</v>
      </c>
      <c r="L119" s="147" t="s">
        <v>230</v>
      </c>
      <c r="M119" s="147" t="s">
        <v>231</v>
      </c>
      <c r="N119" s="167" t="s">
        <v>590</v>
      </c>
      <c r="O119" s="147" t="s">
        <v>1094</v>
      </c>
      <c r="Q119" s="131"/>
      <c r="R119" s="115"/>
      <c r="S119" s="115"/>
    </row>
    <row r="120" spans="3:19" ht="31.5" x14ac:dyDescent="0.25">
      <c r="C120" s="119"/>
      <c r="D120" s="142">
        <v>7</v>
      </c>
      <c r="E120" s="147" t="s">
        <v>242</v>
      </c>
      <c r="F120" s="147" t="s">
        <v>243</v>
      </c>
      <c r="G120" s="151" t="s">
        <v>23</v>
      </c>
      <c r="H120" s="147" t="s">
        <v>244</v>
      </c>
      <c r="I120" s="147" t="s">
        <v>245</v>
      </c>
      <c r="J120" s="168" t="s">
        <v>246</v>
      </c>
      <c r="K120" s="147" t="s">
        <v>90</v>
      </c>
      <c r="L120" s="147">
        <v>400</v>
      </c>
      <c r="M120" s="147">
        <v>0.3</v>
      </c>
      <c r="N120" s="167"/>
      <c r="O120" s="147" t="s">
        <v>1095</v>
      </c>
      <c r="Q120" s="131"/>
      <c r="R120" s="115"/>
      <c r="S120" s="115"/>
    </row>
    <row r="121" spans="3:19" ht="31.5" x14ac:dyDescent="0.25">
      <c r="C121" s="119"/>
      <c r="D121" s="142">
        <v>8</v>
      </c>
      <c r="E121" s="147" t="s">
        <v>248</v>
      </c>
      <c r="F121" s="147" t="s">
        <v>905</v>
      </c>
      <c r="G121" s="151" t="s">
        <v>23</v>
      </c>
      <c r="H121" s="147" t="s">
        <v>249</v>
      </c>
      <c r="I121" s="147" t="s">
        <v>250</v>
      </c>
      <c r="J121" s="151" t="s">
        <v>251</v>
      </c>
      <c r="K121" s="147" t="s">
        <v>252</v>
      </c>
      <c r="L121" s="147">
        <v>206</v>
      </c>
      <c r="M121" s="147">
        <v>0.87</v>
      </c>
      <c r="N121" s="167"/>
      <c r="O121" s="147" t="s">
        <v>1095</v>
      </c>
      <c r="Q121" s="131"/>
      <c r="R121" s="115"/>
      <c r="S121" s="115"/>
    </row>
    <row r="122" spans="3:19" ht="33" customHeight="1" x14ac:dyDescent="0.25">
      <c r="C122" s="119"/>
      <c r="D122" s="142">
        <v>9</v>
      </c>
      <c r="E122" s="149" t="s">
        <v>907</v>
      </c>
      <c r="F122" s="147" t="s">
        <v>908</v>
      </c>
      <c r="G122" s="147" t="s">
        <v>23</v>
      </c>
      <c r="H122" s="167" t="s">
        <v>909</v>
      </c>
      <c r="I122" s="147" t="s">
        <v>220</v>
      </c>
      <c r="J122" s="147" t="s">
        <v>763</v>
      </c>
      <c r="K122" s="147" t="s">
        <v>763</v>
      </c>
      <c r="L122" s="147" t="s">
        <v>763</v>
      </c>
      <c r="M122" s="147" t="s">
        <v>763</v>
      </c>
      <c r="N122" s="167" t="s">
        <v>763</v>
      </c>
      <c r="O122" s="152" t="s">
        <v>91</v>
      </c>
      <c r="P122" s="145"/>
      <c r="Q122" s="145"/>
      <c r="R122" s="115"/>
      <c r="S122" s="115"/>
    </row>
    <row r="123" spans="3:19" x14ac:dyDescent="0.25">
      <c r="C123" s="119"/>
      <c r="D123" s="142">
        <v>10</v>
      </c>
      <c r="E123" s="169" t="s">
        <v>911</v>
      </c>
      <c r="F123" s="170" t="s">
        <v>912</v>
      </c>
      <c r="G123" s="170" t="s">
        <v>28</v>
      </c>
      <c r="H123" s="171" t="s">
        <v>913</v>
      </c>
      <c r="I123" s="170" t="s">
        <v>220</v>
      </c>
      <c r="J123" s="172"/>
      <c r="K123" s="172" t="s">
        <v>90</v>
      </c>
      <c r="L123" s="170" t="s">
        <v>914</v>
      </c>
      <c r="M123" s="172"/>
      <c r="N123" s="171" t="s">
        <v>915</v>
      </c>
      <c r="O123" s="170" t="s">
        <v>300</v>
      </c>
      <c r="P123" s="145"/>
      <c r="Q123" s="145"/>
      <c r="R123" s="115"/>
      <c r="S123" s="115"/>
    </row>
    <row r="124" spans="3:19" x14ac:dyDescent="0.25">
      <c r="C124" s="119"/>
      <c r="D124" s="142">
        <v>11</v>
      </c>
      <c r="E124" s="149" t="s">
        <v>911</v>
      </c>
      <c r="F124" s="147" t="s">
        <v>916</v>
      </c>
      <c r="G124" s="147" t="s">
        <v>23</v>
      </c>
      <c r="H124" s="167" t="s">
        <v>917</v>
      </c>
      <c r="I124" s="147" t="s">
        <v>220</v>
      </c>
      <c r="J124" s="168"/>
      <c r="K124" s="168" t="s">
        <v>90</v>
      </c>
      <c r="L124" s="147" t="s">
        <v>159</v>
      </c>
      <c r="M124" s="168" t="s">
        <v>159</v>
      </c>
      <c r="N124" s="167" t="s">
        <v>918</v>
      </c>
      <c r="O124" s="152" t="s">
        <v>91</v>
      </c>
      <c r="P124" s="145"/>
      <c r="Q124" s="145"/>
      <c r="R124" s="115"/>
      <c r="S124" s="115"/>
    </row>
    <row r="125" spans="3:19" x14ac:dyDescent="0.25">
      <c r="C125" s="119"/>
      <c r="D125" s="142">
        <v>12</v>
      </c>
      <c r="E125" s="147" t="s">
        <v>911</v>
      </c>
      <c r="F125" s="147" t="s">
        <v>916</v>
      </c>
      <c r="G125" s="147" t="s">
        <v>23</v>
      </c>
      <c r="H125" s="167" t="s">
        <v>919</v>
      </c>
      <c r="I125" s="147" t="s">
        <v>213</v>
      </c>
      <c r="J125" s="168"/>
      <c r="K125" s="168" t="s">
        <v>90</v>
      </c>
      <c r="L125" s="147"/>
      <c r="M125" s="168"/>
      <c r="N125" s="168"/>
      <c r="O125" s="152" t="s">
        <v>91</v>
      </c>
      <c r="P125" s="145"/>
      <c r="Q125" s="145"/>
      <c r="R125" s="115"/>
      <c r="S125" s="115"/>
    </row>
    <row r="126" spans="3:19" ht="36.75" customHeight="1" x14ac:dyDescent="0.25">
      <c r="C126" s="119"/>
      <c r="D126" s="142">
        <v>13</v>
      </c>
      <c r="E126" s="147" t="s">
        <v>920</v>
      </c>
      <c r="F126" s="147" t="s">
        <v>921</v>
      </c>
      <c r="G126" s="147" t="s">
        <v>23</v>
      </c>
      <c r="H126" s="167" t="s">
        <v>922</v>
      </c>
      <c r="I126" s="147" t="s">
        <v>220</v>
      </c>
      <c r="J126" s="168" t="s">
        <v>923</v>
      </c>
      <c r="K126" s="168" t="s">
        <v>90</v>
      </c>
      <c r="L126" s="147" t="s">
        <v>159</v>
      </c>
      <c r="M126" s="168" t="s">
        <v>159</v>
      </c>
      <c r="N126" s="168" t="s">
        <v>924</v>
      </c>
      <c r="O126" s="152" t="s">
        <v>91</v>
      </c>
      <c r="P126" s="145"/>
      <c r="Q126" s="145"/>
      <c r="R126" s="115"/>
      <c r="S126" s="115"/>
    </row>
    <row r="127" spans="3:19" ht="36.75" customHeight="1" x14ac:dyDescent="0.25">
      <c r="C127" s="119"/>
      <c r="D127" s="142">
        <v>14</v>
      </c>
      <c r="E127" s="147" t="s">
        <v>925</v>
      </c>
      <c r="F127" s="147" t="s">
        <v>926</v>
      </c>
      <c r="G127" s="147" t="s">
        <v>28</v>
      </c>
      <c r="H127" s="167" t="s">
        <v>927</v>
      </c>
      <c r="I127" s="147" t="s">
        <v>220</v>
      </c>
      <c r="J127" s="168" t="s">
        <v>928</v>
      </c>
      <c r="K127" s="147" t="s">
        <v>90</v>
      </c>
      <c r="L127" s="147" t="s">
        <v>929</v>
      </c>
      <c r="M127" s="147" t="s">
        <v>930</v>
      </c>
      <c r="N127" s="167" t="s">
        <v>931</v>
      </c>
      <c r="O127" s="147" t="s">
        <v>300</v>
      </c>
      <c r="P127" s="145"/>
      <c r="Q127" s="145"/>
      <c r="R127" s="115"/>
      <c r="S127" s="115"/>
    </row>
    <row r="128" spans="3:19" ht="153" customHeight="1" x14ac:dyDescent="0.25">
      <c r="C128" s="119"/>
      <c r="D128" s="142">
        <v>15</v>
      </c>
      <c r="E128" s="152" t="s">
        <v>1031</v>
      </c>
      <c r="F128" s="152" t="s">
        <v>1096</v>
      </c>
      <c r="G128" s="174" t="s">
        <v>136</v>
      </c>
      <c r="H128" s="173" t="s">
        <v>1097</v>
      </c>
      <c r="I128" s="152" t="s">
        <v>1098</v>
      </c>
      <c r="J128" s="174" t="s">
        <v>1099</v>
      </c>
      <c r="K128" s="152" t="s">
        <v>90</v>
      </c>
      <c r="L128" s="152" t="s">
        <v>1100</v>
      </c>
      <c r="M128" s="174" t="s">
        <v>1101</v>
      </c>
      <c r="N128" s="173" t="s">
        <v>1102</v>
      </c>
      <c r="O128" s="152" t="s">
        <v>1103</v>
      </c>
      <c r="P128" s="145"/>
      <c r="Q128" s="145"/>
      <c r="R128" s="115"/>
      <c r="S128" s="115"/>
    </row>
    <row r="129" spans="3:19" ht="36.75" customHeight="1" x14ac:dyDescent="0.25">
      <c r="C129" s="119"/>
      <c r="D129" s="142">
        <v>16</v>
      </c>
      <c r="E129" s="152" t="s">
        <v>1031</v>
      </c>
      <c r="F129" s="152" t="s">
        <v>1104</v>
      </c>
      <c r="G129" s="174" t="s">
        <v>23</v>
      </c>
      <c r="H129" s="173" t="s">
        <v>1105</v>
      </c>
      <c r="I129" s="152" t="s">
        <v>1106</v>
      </c>
      <c r="J129" s="174" t="s">
        <v>1107</v>
      </c>
      <c r="K129" s="152" t="s">
        <v>90</v>
      </c>
      <c r="L129" s="152" t="s">
        <v>171</v>
      </c>
      <c r="M129" s="174" t="s">
        <v>171</v>
      </c>
      <c r="N129" s="173" t="s">
        <v>1108</v>
      </c>
      <c r="O129" s="152" t="s">
        <v>544</v>
      </c>
      <c r="P129" s="145"/>
      <c r="Q129" s="145"/>
      <c r="R129" s="115"/>
      <c r="S129" s="115"/>
    </row>
    <row r="130" spans="3:19" ht="36.75" customHeight="1" x14ac:dyDescent="0.25">
      <c r="C130" s="119"/>
      <c r="D130" s="142">
        <v>17</v>
      </c>
      <c r="E130" s="152" t="s">
        <v>1031</v>
      </c>
      <c r="F130" s="152" t="s">
        <v>1104</v>
      </c>
      <c r="G130" s="174" t="s">
        <v>23</v>
      </c>
      <c r="H130" s="173" t="s">
        <v>1109</v>
      </c>
      <c r="I130" s="152" t="s">
        <v>1106</v>
      </c>
      <c r="J130" s="174" t="s">
        <v>1110</v>
      </c>
      <c r="K130" s="152" t="s">
        <v>90</v>
      </c>
      <c r="L130" s="152" t="s">
        <v>171</v>
      </c>
      <c r="M130" s="174" t="s">
        <v>171</v>
      </c>
      <c r="N130" s="173" t="s">
        <v>1108</v>
      </c>
      <c r="O130" s="152" t="s">
        <v>544</v>
      </c>
      <c r="P130" s="145"/>
      <c r="Q130" s="145"/>
      <c r="R130" s="115"/>
      <c r="S130" s="115"/>
    </row>
    <row r="131" spans="3:19" ht="36.75" customHeight="1" x14ac:dyDescent="0.25">
      <c r="C131" s="119"/>
      <c r="D131" s="142">
        <v>18</v>
      </c>
      <c r="E131" s="152" t="s">
        <v>1031</v>
      </c>
      <c r="F131" s="152" t="s">
        <v>1104</v>
      </c>
      <c r="G131" s="174" t="s">
        <v>23</v>
      </c>
      <c r="H131" s="173" t="s">
        <v>1111</v>
      </c>
      <c r="I131" s="152" t="s">
        <v>1106</v>
      </c>
      <c r="J131" s="174" t="s">
        <v>1112</v>
      </c>
      <c r="K131" s="152" t="s">
        <v>90</v>
      </c>
      <c r="L131" s="152" t="s">
        <v>171</v>
      </c>
      <c r="M131" s="174" t="s">
        <v>171</v>
      </c>
      <c r="N131" s="173" t="s">
        <v>1108</v>
      </c>
      <c r="O131" s="152" t="s">
        <v>544</v>
      </c>
      <c r="P131" s="145"/>
      <c r="Q131" s="145"/>
      <c r="R131" s="115"/>
      <c r="S131" s="115"/>
    </row>
    <row r="132" spans="3:19" ht="31.5" x14ac:dyDescent="0.25">
      <c r="C132" s="119"/>
      <c r="D132" s="120">
        <v>20</v>
      </c>
      <c r="E132" s="106" t="s">
        <v>941</v>
      </c>
      <c r="F132" s="106" t="s">
        <v>1113</v>
      </c>
      <c r="G132" s="158" t="s">
        <v>98</v>
      </c>
      <c r="H132" s="106" t="s">
        <v>942</v>
      </c>
      <c r="I132" s="106" t="s">
        <v>943</v>
      </c>
      <c r="J132" s="158" t="s">
        <v>944</v>
      </c>
      <c r="K132" s="106" t="s">
        <v>90</v>
      </c>
      <c r="L132" s="106">
        <v>3500</v>
      </c>
      <c r="M132" s="164" t="s">
        <v>945</v>
      </c>
      <c r="N132" s="106" t="s">
        <v>946</v>
      </c>
      <c r="O132" s="106" t="s">
        <v>1085</v>
      </c>
      <c r="Q132" s="145"/>
      <c r="R132" s="115"/>
      <c r="S132" s="115"/>
    </row>
    <row r="133" spans="3:19" ht="16.5" thickBot="1" x14ac:dyDescent="0.3">
      <c r="C133" s="119"/>
      <c r="D133" s="145"/>
      <c r="E133" s="124"/>
      <c r="F133" s="124"/>
      <c r="G133" s="124"/>
      <c r="H133" s="145"/>
      <c r="I133" s="124"/>
      <c r="J133" s="124"/>
      <c r="K133" s="124"/>
      <c r="L133" s="145"/>
      <c r="M133" s="124"/>
      <c r="N133" s="124"/>
      <c r="O133" s="124"/>
      <c r="P133" s="145"/>
      <c r="Q133" s="145"/>
      <c r="R133" s="115"/>
      <c r="S133" s="115"/>
    </row>
    <row r="134" spans="3:19" ht="24" thickBot="1" x14ac:dyDescent="0.4">
      <c r="C134" s="119"/>
      <c r="D134" s="1308" t="s">
        <v>321</v>
      </c>
      <c r="E134" s="1309"/>
      <c r="F134" s="1309"/>
      <c r="G134" s="1309"/>
      <c r="H134" s="1309"/>
      <c r="I134" s="1309"/>
      <c r="J134" s="1309"/>
      <c r="K134" s="1309"/>
      <c r="L134" s="1309"/>
      <c r="M134" s="1309"/>
      <c r="N134" s="1309"/>
      <c r="O134" s="1309"/>
      <c r="P134" s="1309"/>
      <c r="Q134" s="1309"/>
      <c r="R134" s="1310"/>
      <c r="S134" s="115"/>
    </row>
    <row r="135" spans="3:19" ht="23.25" x14ac:dyDescent="0.35">
      <c r="C135" s="119"/>
      <c r="D135" s="203"/>
      <c r="E135" s="203"/>
      <c r="F135" s="203"/>
      <c r="G135" s="203"/>
      <c r="H135" s="203"/>
      <c r="I135" s="203"/>
      <c r="J135" s="203"/>
      <c r="K135" s="203"/>
      <c r="L135" s="203"/>
      <c r="M135" s="203"/>
      <c r="N135" s="203"/>
      <c r="O135" s="203"/>
      <c r="P135" s="203"/>
      <c r="Q135" s="203"/>
      <c r="R135" s="212"/>
      <c r="S135" s="115"/>
    </row>
    <row r="136" spans="3:19" ht="23.25" x14ac:dyDescent="0.35">
      <c r="C136" s="119"/>
      <c r="D136" s="1323" t="s">
        <v>1114</v>
      </c>
      <c r="E136" s="1324"/>
      <c r="F136" s="1324"/>
      <c r="G136" s="1324"/>
      <c r="H136" s="1324"/>
      <c r="I136" s="1324"/>
      <c r="J136" s="1324"/>
      <c r="K136" s="1324"/>
      <c r="L136" s="203"/>
      <c r="M136" s="203"/>
      <c r="N136" s="203"/>
      <c r="O136" s="203"/>
      <c r="P136" s="203"/>
      <c r="Q136" s="203"/>
      <c r="R136" s="212"/>
      <c r="S136" s="115"/>
    </row>
    <row r="137" spans="3:19" x14ac:dyDescent="0.25">
      <c r="C137" s="119"/>
      <c r="D137" s="122" t="s">
        <v>9</v>
      </c>
      <c r="E137" s="122" t="s">
        <v>59</v>
      </c>
      <c r="F137" s="122" t="s">
        <v>12</v>
      </c>
      <c r="G137" s="121" t="s">
        <v>71</v>
      </c>
      <c r="H137" s="122" t="s">
        <v>106</v>
      </c>
      <c r="I137" s="122" t="s">
        <v>73</v>
      </c>
      <c r="J137" s="122" t="s">
        <v>323</v>
      </c>
      <c r="K137" s="122" t="s">
        <v>21</v>
      </c>
      <c r="L137" s="24"/>
      <c r="M137" s="24"/>
      <c r="N137" s="24"/>
      <c r="O137" s="24"/>
      <c r="P137" s="24"/>
      <c r="Q137" s="24"/>
      <c r="R137" s="25"/>
      <c r="S137" s="115"/>
    </row>
    <row r="138" spans="3:19" x14ac:dyDescent="0.25">
      <c r="C138" s="119"/>
      <c r="D138" s="175">
        <v>1</v>
      </c>
      <c r="E138" s="144"/>
      <c r="F138" s="144" t="s">
        <v>136</v>
      </c>
      <c r="G138" s="159" t="s">
        <v>781</v>
      </c>
      <c r="H138" s="144" t="s">
        <v>782</v>
      </c>
      <c r="I138" s="144" t="s">
        <v>783</v>
      </c>
      <c r="J138" s="106">
        <v>24</v>
      </c>
      <c r="K138" s="176" t="s">
        <v>329</v>
      </c>
      <c r="L138" s="24"/>
      <c r="M138" s="24"/>
      <c r="N138" s="24"/>
      <c r="O138" s="24"/>
      <c r="P138" s="24"/>
      <c r="Q138" s="24"/>
      <c r="R138" s="25"/>
      <c r="S138" s="115"/>
    </row>
    <row r="139" spans="3:19" ht="31.5" x14ac:dyDescent="0.25">
      <c r="C139" s="119"/>
      <c r="D139" s="175">
        <v>2</v>
      </c>
      <c r="E139" s="106" t="s">
        <v>1115</v>
      </c>
      <c r="F139" s="106" t="s">
        <v>28</v>
      </c>
      <c r="G139" s="158" t="s">
        <v>1116</v>
      </c>
      <c r="H139" s="106" t="s">
        <v>1117</v>
      </c>
      <c r="I139" s="106"/>
      <c r="J139" s="106"/>
      <c r="K139" s="109" t="s">
        <v>329</v>
      </c>
      <c r="L139" s="24"/>
      <c r="M139" s="24"/>
      <c r="N139" s="24"/>
      <c r="O139" s="24"/>
      <c r="P139" s="24"/>
      <c r="Q139" s="24"/>
      <c r="R139" s="25"/>
      <c r="S139" s="115"/>
    </row>
    <row r="140" spans="3:19" x14ac:dyDescent="0.25">
      <c r="C140" s="119"/>
      <c r="D140" s="142">
        <v>3</v>
      </c>
      <c r="E140" s="177" t="s">
        <v>166</v>
      </c>
      <c r="F140" s="144" t="s">
        <v>23</v>
      </c>
      <c r="G140" s="159" t="s">
        <v>948</v>
      </c>
      <c r="H140" s="144" t="s">
        <v>949</v>
      </c>
      <c r="I140" s="144" t="s">
        <v>335</v>
      </c>
      <c r="J140" s="144"/>
      <c r="K140" s="159" t="s">
        <v>112</v>
      </c>
      <c r="L140" s="24"/>
      <c r="M140" s="24"/>
      <c r="N140" s="24"/>
      <c r="O140" s="24"/>
      <c r="P140" s="24"/>
      <c r="Q140" s="24"/>
      <c r="R140" s="25"/>
      <c r="S140" s="115"/>
    </row>
    <row r="141" spans="3:19" x14ac:dyDescent="0.25">
      <c r="C141" s="119"/>
      <c r="D141" s="142">
        <v>4</v>
      </c>
      <c r="E141" s="177"/>
      <c r="F141" s="144" t="s">
        <v>28</v>
      </c>
      <c r="G141" s="159" t="s">
        <v>793</v>
      </c>
      <c r="H141" s="144" t="s">
        <v>220</v>
      </c>
      <c r="I141" s="144" t="s">
        <v>794</v>
      </c>
      <c r="J141" s="144">
        <v>45</v>
      </c>
      <c r="K141" s="159" t="s">
        <v>1118</v>
      </c>
      <c r="L141" s="24"/>
      <c r="M141" s="24"/>
      <c r="N141" s="24"/>
      <c r="O141" s="24"/>
      <c r="P141" s="24"/>
      <c r="Q141" s="24"/>
      <c r="R141" s="25"/>
      <c r="S141" s="115"/>
    </row>
    <row r="142" spans="3:19" x14ac:dyDescent="0.25">
      <c r="C142" s="119"/>
      <c r="D142" s="142">
        <v>5</v>
      </c>
      <c r="E142" s="177"/>
      <c r="F142" s="144" t="s">
        <v>28</v>
      </c>
      <c r="G142" s="159" t="s">
        <v>951</v>
      </c>
      <c r="H142" s="144" t="s">
        <v>797</v>
      </c>
      <c r="I142" s="144" t="s">
        <v>798</v>
      </c>
      <c r="J142" s="144">
        <v>102</v>
      </c>
      <c r="K142" s="159" t="s">
        <v>1119</v>
      </c>
      <c r="L142" s="24"/>
      <c r="M142" s="24"/>
      <c r="N142" s="24"/>
      <c r="O142" s="24"/>
      <c r="P142" s="24"/>
      <c r="Q142" s="24"/>
      <c r="R142" s="25"/>
      <c r="S142" s="115"/>
    </row>
    <row r="143" spans="3:19" x14ac:dyDescent="0.25">
      <c r="C143" s="119"/>
      <c r="D143" s="142">
        <v>6</v>
      </c>
      <c r="E143" s="177"/>
      <c r="F143" s="144" t="s">
        <v>23</v>
      </c>
      <c r="G143" s="159" t="s">
        <v>909</v>
      </c>
      <c r="H143" s="144" t="s">
        <v>952</v>
      </c>
      <c r="I143" s="144" t="s">
        <v>953</v>
      </c>
      <c r="J143" s="144"/>
      <c r="K143" s="159" t="s">
        <v>112</v>
      </c>
      <c r="L143" s="24"/>
      <c r="M143" s="24"/>
      <c r="N143" s="24"/>
      <c r="O143" s="24"/>
      <c r="P143" s="24"/>
      <c r="Q143" s="24"/>
      <c r="R143" s="25"/>
      <c r="S143" s="115"/>
    </row>
    <row r="144" spans="3:19" x14ac:dyDescent="0.25">
      <c r="C144" s="119"/>
      <c r="D144" s="142">
        <v>7</v>
      </c>
      <c r="E144" s="177"/>
      <c r="F144" s="144" t="s">
        <v>23</v>
      </c>
      <c r="G144" s="159" t="s">
        <v>959</v>
      </c>
      <c r="H144" s="144" t="s">
        <v>960</v>
      </c>
      <c r="I144" s="144" t="s">
        <v>961</v>
      </c>
      <c r="J144" s="144"/>
      <c r="K144" s="159" t="s">
        <v>112</v>
      </c>
      <c r="L144" s="24"/>
      <c r="M144" s="24"/>
      <c r="N144" s="24"/>
      <c r="O144" s="24"/>
      <c r="P144" s="24"/>
      <c r="Q144" s="24"/>
      <c r="R144" s="25"/>
      <c r="S144" s="115"/>
    </row>
    <row r="145" spans="3:19" x14ac:dyDescent="0.25">
      <c r="C145" s="119"/>
      <c r="D145" s="142">
        <v>8</v>
      </c>
      <c r="E145" s="177"/>
      <c r="F145" s="144" t="s">
        <v>23</v>
      </c>
      <c r="G145" s="159" t="s">
        <v>967</v>
      </c>
      <c r="H145" s="144" t="s">
        <v>965</v>
      </c>
      <c r="I145" s="144" t="s">
        <v>953</v>
      </c>
      <c r="J145" s="144"/>
      <c r="K145" s="159" t="s">
        <v>329</v>
      </c>
      <c r="L145" s="24"/>
      <c r="M145" s="24"/>
      <c r="N145" s="24"/>
      <c r="O145" s="24"/>
      <c r="P145" s="24"/>
      <c r="Q145" s="24"/>
      <c r="R145" s="25"/>
      <c r="S145" s="115"/>
    </row>
    <row r="146" spans="3:19" x14ac:dyDescent="0.25">
      <c r="C146" s="119"/>
      <c r="D146" s="142">
        <v>9</v>
      </c>
      <c r="E146" s="177"/>
      <c r="F146" s="144" t="s">
        <v>23</v>
      </c>
      <c r="G146" s="159" t="s">
        <v>255</v>
      </c>
      <c r="H146" s="144" t="s">
        <v>971</v>
      </c>
      <c r="I146" s="144" t="s">
        <v>970</v>
      </c>
      <c r="J146" s="144"/>
      <c r="K146" s="159" t="s">
        <v>329</v>
      </c>
      <c r="L146" s="24"/>
      <c r="M146" s="24"/>
      <c r="N146" s="24"/>
      <c r="O146" s="24"/>
      <c r="P146" s="24"/>
      <c r="Q146" s="24"/>
      <c r="R146" s="25"/>
      <c r="S146" s="115"/>
    </row>
    <row r="147" spans="3:19" x14ac:dyDescent="0.25">
      <c r="C147" s="119"/>
      <c r="D147" s="142">
        <v>10</v>
      </c>
      <c r="E147" s="177"/>
      <c r="F147" s="144" t="s">
        <v>23</v>
      </c>
      <c r="G147" s="159" t="s">
        <v>972</v>
      </c>
      <c r="H147" s="144" t="s">
        <v>973</v>
      </c>
      <c r="I147" s="144" t="s">
        <v>335</v>
      </c>
      <c r="J147" s="144"/>
      <c r="K147" s="159" t="s">
        <v>974</v>
      </c>
      <c r="L147" s="24"/>
      <c r="M147" s="24"/>
      <c r="N147" s="24"/>
      <c r="O147" s="24"/>
      <c r="P147" s="24"/>
      <c r="Q147" s="24"/>
      <c r="R147" s="25"/>
      <c r="S147" s="115"/>
    </row>
    <row r="148" spans="3:19" x14ac:dyDescent="0.25">
      <c r="C148" s="119"/>
      <c r="D148" s="142">
        <v>11</v>
      </c>
      <c r="E148" s="177"/>
      <c r="F148" s="144" t="s">
        <v>23</v>
      </c>
      <c r="G148" s="159" t="s">
        <v>975</v>
      </c>
      <c r="H148" s="144" t="s">
        <v>976</v>
      </c>
      <c r="I148" s="144" t="s">
        <v>335</v>
      </c>
      <c r="J148" s="144"/>
      <c r="K148" s="159" t="s">
        <v>112</v>
      </c>
      <c r="L148" s="24"/>
      <c r="M148" s="24"/>
      <c r="N148" s="24"/>
      <c r="O148" s="24"/>
      <c r="P148" s="24"/>
      <c r="Q148" s="24"/>
      <c r="R148" s="25"/>
      <c r="S148" s="115"/>
    </row>
    <row r="149" spans="3:19" x14ac:dyDescent="0.25">
      <c r="C149" s="119"/>
      <c r="D149" s="142">
        <v>12</v>
      </c>
      <c r="E149" s="177"/>
      <c r="F149" s="144" t="s">
        <v>23</v>
      </c>
      <c r="G149" s="159" t="s">
        <v>748</v>
      </c>
      <c r="H149" s="144" t="s">
        <v>977</v>
      </c>
      <c r="I149" s="144" t="s">
        <v>335</v>
      </c>
      <c r="J149" s="144"/>
      <c r="K149" s="159" t="s">
        <v>329</v>
      </c>
      <c r="L149" s="24"/>
      <c r="M149" s="24"/>
      <c r="N149" s="24"/>
      <c r="O149" s="24"/>
      <c r="P149" s="24"/>
      <c r="Q149" s="24"/>
      <c r="R149" s="25"/>
      <c r="S149" s="115"/>
    </row>
    <row r="150" spans="3:19" x14ac:dyDescent="0.25">
      <c r="C150" s="119"/>
      <c r="D150" s="142">
        <v>13</v>
      </c>
      <c r="E150" s="177"/>
      <c r="F150" s="144" t="s">
        <v>23</v>
      </c>
      <c r="G150" s="159" t="s">
        <v>978</v>
      </c>
      <c r="H150" s="144" t="s">
        <v>969</v>
      </c>
      <c r="I150" s="144" t="s">
        <v>703</v>
      </c>
      <c r="J150" s="144"/>
      <c r="K150" s="159" t="s">
        <v>112</v>
      </c>
      <c r="L150" s="24"/>
      <c r="M150" s="24"/>
      <c r="N150" s="24"/>
      <c r="O150" s="24"/>
      <c r="P150" s="24"/>
      <c r="Q150" s="24"/>
      <c r="R150" s="25"/>
      <c r="S150" s="115"/>
    </row>
    <row r="151" spans="3:19" x14ac:dyDescent="0.25">
      <c r="C151" s="119"/>
      <c r="D151" s="142">
        <v>14</v>
      </c>
      <c r="E151" s="177"/>
      <c r="F151" s="144" t="s">
        <v>23</v>
      </c>
      <c r="G151" s="159" t="s">
        <v>979</v>
      </c>
      <c r="H151" s="144" t="s">
        <v>980</v>
      </c>
      <c r="I151" s="144" t="s">
        <v>703</v>
      </c>
      <c r="J151" s="144"/>
      <c r="K151" s="159" t="s">
        <v>329</v>
      </c>
      <c r="L151" s="24"/>
      <c r="M151" s="24"/>
      <c r="N151" s="24"/>
      <c r="O151" s="24"/>
      <c r="P151" s="24"/>
      <c r="Q151" s="24"/>
      <c r="R151" s="25"/>
      <c r="S151" s="115"/>
    </row>
    <row r="152" spans="3:19" x14ac:dyDescent="0.25">
      <c r="C152" s="119"/>
      <c r="D152" s="142">
        <v>13</v>
      </c>
      <c r="E152" s="163"/>
      <c r="F152" s="106" t="s">
        <v>23</v>
      </c>
      <c r="G152" s="158" t="s">
        <v>1120</v>
      </c>
      <c r="H152" s="106" t="s">
        <v>965</v>
      </c>
      <c r="I152" s="106" t="s">
        <v>1121</v>
      </c>
      <c r="J152" s="106"/>
      <c r="K152" s="158" t="s">
        <v>112</v>
      </c>
      <c r="L152" s="24"/>
      <c r="M152" s="24"/>
      <c r="N152" s="24"/>
      <c r="O152" s="24"/>
      <c r="P152" s="24"/>
      <c r="Q152" s="24"/>
      <c r="R152" s="25"/>
      <c r="S152" s="115"/>
    </row>
    <row r="153" spans="3:19" x14ac:dyDescent="0.25">
      <c r="C153" s="119"/>
      <c r="D153" s="120"/>
      <c r="E153" s="144"/>
      <c r="F153" s="144"/>
      <c r="G153" s="159"/>
      <c r="H153" s="144"/>
      <c r="I153" s="144"/>
      <c r="J153" s="106"/>
      <c r="K153" s="158"/>
      <c r="L153" s="24"/>
      <c r="M153" s="24"/>
      <c r="N153" s="24"/>
      <c r="O153" s="24"/>
      <c r="P153" s="24"/>
      <c r="Q153" s="24"/>
      <c r="R153" s="25"/>
      <c r="S153" s="115"/>
    </row>
    <row r="154" spans="3:19" x14ac:dyDescent="0.25">
      <c r="C154" s="119"/>
      <c r="D154" s="24"/>
      <c r="E154" s="24"/>
      <c r="F154" s="24"/>
      <c r="G154" s="24"/>
      <c r="H154" s="24"/>
      <c r="I154" s="24"/>
      <c r="J154" s="24"/>
      <c r="K154" s="24"/>
      <c r="L154" s="24"/>
      <c r="M154" s="24"/>
      <c r="N154" s="24"/>
      <c r="O154" s="24"/>
      <c r="P154" s="24"/>
      <c r="Q154" s="24"/>
      <c r="R154" s="25"/>
      <c r="S154" s="115"/>
    </row>
    <row r="155" spans="3:19" x14ac:dyDescent="0.25">
      <c r="C155" s="119"/>
      <c r="D155" s="24"/>
      <c r="E155" s="24"/>
      <c r="F155" s="24"/>
      <c r="G155" s="24"/>
      <c r="H155" s="24"/>
      <c r="I155" s="24"/>
      <c r="J155" s="24"/>
      <c r="K155" s="24"/>
      <c r="L155" s="24"/>
      <c r="M155" s="24"/>
      <c r="N155" s="24"/>
      <c r="O155" s="24"/>
      <c r="P155" s="24"/>
      <c r="Q155" s="24"/>
      <c r="R155" s="25"/>
      <c r="S155" s="115"/>
    </row>
    <row r="156" spans="3:19" ht="16.5" thickBot="1" x14ac:dyDescent="0.3">
      <c r="C156" s="119"/>
      <c r="D156" s="145"/>
      <c r="E156" s="124"/>
      <c r="F156" s="124"/>
      <c r="G156" s="124"/>
      <c r="H156" s="145"/>
      <c r="I156" s="124"/>
      <c r="J156" s="124"/>
      <c r="K156" s="124"/>
      <c r="L156" s="145"/>
      <c r="M156" s="124"/>
      <c r="N156" s="124"/>
      <c r="O156" s="124"/>
      <c r="P156" s="145"/>
      <c r="Q156" s="145"/>
      <c r="R156" s="115"/>
      <c r="S156" s="115"/>
    </row>
    <row r="157" spans="3:19" ht="24" thickBot="1" x14ac:dyDescent="0.4">
      <c r="C157" s="119"/>
      <c r="D157" s="1308" t="s">
        <v>342</v>
      </c>
      <c r="E157" s="1309"/>
      <c r="F157" s="1309"/>
      <c r="G157" s="1309"/>
      <c r="H157" s="1309"/>
      <c r="I157" s="1309"/>
      <c r="J157" s="1309"/>
      <c r="K157" s="1309"/>
      <c r="L157" s="1309"/>
      <c r="M157" s="1309"/>
      <c r="N157" s="1309"/>
      <c r="O157" s="1309"/>
      <c r="P157" s="1309"/>
      <c r="Q157" s="1309"/>
      <c r="R157" s="1310"/>
      <c r="S157" s="115"/>
    </row>
    <row r="158" spans="3:19" ht="23.25" x14ac:dyDescent="0.35">
      <c r="C158" s="119"/>
      <c r="D158" s="1318"/>
      <c r="E158" s="1319"/>
      <c r="F158" s="1319"/>
      <c r="G158" s="1319"/>
      <c r="H158" s="1319"/>
      <c r="I158" s="1319"/>
      <c r="J158" s="1319"/>
      <c r="K158" s="1319"/>
      <c r="L158" s="216"/>
      <c r="M158" s="217"/>
      <c r="N158" s="216"/>
      <c r="O158" s="216"/>
      <c r="P158" s="216"/>
      <c r="Q158" s="216"/>
      <c r="R158" s="204"/>
      <c r="S158" s="115"/>
    </row>
    <row r="159" spans="3:19" s="180" customFormat="1" ht="23.25" x14ac:dyDescent="0.35">
      <c r="C159" s="181"/>
      <c r="D159" s="1322" t="s">
        <v>343</v>
      </c>
      <c r="E159" s="1322"/>
      <c r="F159" s="1322"/>
      <c r="G159" s="1322"/>
      <c r="H159" s="1322"/>
      <c r="I159" s="1322"/>
      <c r="J159" s="1322"/>
      <c r="K159" s="1322"/>
      <c r="L159" s="218"/>
      <c r="M159" s="219"/>
      <c r="N159" s="218"/>
      <c r="O159" s="218"/>
      <c r="P159" s="218"/>
      <c r="Q159" s="218"/>
      <c r="R159" s="220"/>
      <c r="S159" s="183"/>
    </row>
    <row r="160" spans="3:19" s="180" customFormat="1" ht="23.25" x14ac:dyDescent="0.35">
      <c r="C160" s="181"/>
      <c r="D160" s="1325" t="s">
        <v>982</v>
      </c>
      <c r="E160" s="1325"/>
      <c r="F160" s="1325"/>
      <c r="G160" s="1325"/>
      <c r="H160" s="1325"/>
      <c r="I160" s="1325"/>
      <c r="J160" s="1325"/>
      <c r="K160" s="1325"/>
      <c r="L160" s="218"/>
      <c r="M160" s="219"/>
      <c r="N160" s="218"/>
      <c r="O160" s="218"/>
      <c r="P160" s="218"/>
      <c r="Q160" s="218"/>
      <c r="R160" s="220"/>
      <c r="S160" s="183"/>
    </row>
    <row r="161" spans="3:19" ht="23.25" x14ac:dyDescent="0.35">
      <c r="C161" s="119"/>
      <c r="D161" s="1326" t="s">
        <v>983</v>
      </c>
      <c r="E161" s="1326"/>
      <c r="F161" s="1326"/>
      <c r="G161" s="1326"/>
      <c r="H161" s="1326"/>
      <c r="I161" s="1326"/>
      <c r="J161" s="1326"/>
      <c r="K161" s="1326"/>
      <c r="L161" s="216"/>
      <c r="M161" s="217"/>
      <c r="N161" s="216"/>
      <c r="O161" s="216"/>
      <c r="P161" s="216"/>
      <c r="Q161" s="216"/>
      <c r="R161" s="204"/>
      <c r="S161" s="115"/>
    </row>
    <row r="162" spans="3:19" ht="15" customHeight="1" x14ac:dyDescent="0.25">
      <c r="C162" s="119"/>
      <c r="D162" s="122" t="s">
        <v>9</v>
      </c>
      <c r="E162" s="122" t="s">
        <v>346</v>
      </c>
      <c r="F162" s="122" t="s">
        <v>347</v>
      </c>
      <c r="G162" s="121" t="s">
        <v>461</v>
      </c>
      <c r="H162" s="122" t="s">
        <v>801</v>
      </c>
      <c r="I162" s="122" t="s">
        <v>349</v>
      </c>
      <c r="J162" s="122" t="s">
        <v>351</v>
      </c>
      <c r="K162" s="122" t="s">
        <v>352</v>
      </c>
      <c r="R162" s="115"/>
      <c r="S162" s="115"/>
    </row>
    <row r="163" spans="3:19" ht="47.25" x14ac:dyDescent="0.25">
      <c r="C163" s="119"/>
      <c r="D163" s="184">
        <v>1</v>
      </c>
      <c r="E163" s="122" t="s">
        <v>353</v>
      </c>
      <c r="F163" s="122" t="s">
        <v>359</v>
      </c>
      <c r="G163" s="121" t="s">
        <v>48</v>
      </c>
      <c r="H163" s="122" t="s">
        <v>360</v>
      </c>
      <c r="I163" s="122" t="s">
        <v>361</v>
      </c>
      <c r="J163" s="122" t="s">
        <v>1122</v>
      </c>
      <c r="K163" s="122" t="s">
        <v>363</v>
      </c>
      <c r="R163" s="115"/>
      <c r="S163" s="115"/>
    </row>
    <row r="164" spans="3:19" ht="46.5" customHeight="1" x14ac:dyDescent="0.25">
      <c r="C164" s="119"/>
      <c r="D164" s="184">
        <v>2</v>
      </c>
      <c r="E164" s="122" t="s">
        <v>364</v>
      </c>
      <c r="F164" s="122" t="s">
        <v>365</v>
      </c>
      <c r="G164" s="121" t="s">
        <v>28</v>
      </c>
      <c r="H164" s="122" t="s">
        <v>366</v>
      </c>
      <c r="I164" s="122" t="s">
        <v>984</v>
      </c>
      <c r="J164" s="122" t="s">
        <v>1123</v>
      </c>
      <c r="K164" s="122" t="s">
        <v>369</v>
      </c>
      <c r="R164" s="115"/>
      <c r="S164" s="115"/>
    </row>
    <row r="165" spans="3:19" ht="72.95" customHeight="1" x14ac:dyDescent="0.25">
      <c r="C165" s="119"/>
      <c r="D165" s="184">
        <v>3</v>
      </c>
      <c r="E165" s="122" t="s">
        <v>353</v>
      </c>
      <c r="F165" s="122" t="s">
        <v>370</v>
      </c>
      <c r="G165" s="121" t="s">
        <v>48</v>
      </c>
      <c r="H165" s="122" t="s">
        <v>360</v>
      </c>
      <c r="I165" s="122" t="s">
        <v>53</v>
      </c>
      <c r="J165" s="122" t="s">
        <v>1122</v>
      </c>
      <c r="K165" s="122" t="s">
        <v>363</v>
      </c>
      <c r="R165" s="115"/>
      <c r="S165" s="115"/>
    </row>
    <row r="166" spans="3:19" x14ac:dyDescent="0.25">
      <c r="C166" s="119"/>
      <c r="D166" s="184">
        <v>4</v>
      </c>
      <c r="E166" s="122" t="s">
        <v>803</v>
      </c>
      <c r="F166" s="122" t="s">
        <v>794</v>
      </c>
      <c r="G166" s="121" t="s">
        <v>28</v>
      </c>
      <c r="H166" s="122"/>
      <c r="I166" s="122" t="s">
        <v>793</v>
      </c>
      <c r="J166" s="122" t="s">
        <v>326</v>
      </c>
      <c r="K166" s="122" t="s">
        <v>1094</v>
      </c>
      <c r="R166" s="115"/>
      <c r="S166" s="115"/>
    </row>
    <row r="167" spans="3:19" ht="76.5" customHeight="1" x14ac:dyDescent="0.25">
      <c r="C167" s="119"/>
      <c r="D167" s="185">
        <v>5</v>
      </c>
      <c r="E167" s="122" t="s">
        <v>376</v>
      </c>
      <c r="F167" s="122" t="s">
        <v>377</v>
      </c>
      <c r="G167" s="121" t="s">
        <v>136</v>
      </c>
      <c r="H167" s="122" t="s">
        <v>373</v>
      </c>
      <c r="I167" s="122" t="s">
        <v>378</v>
      </c>
      <c r="J167" s="122" t="s">
        <v>379</v>
      </c>
      <c r="K167" s="122" t="s">
        <v>380</v>
      </c>
      <c r="R167" s="115"/>
      <c r="S167" s="115"/>
    </row>
    <row r="168" spans="3:19" ht="31.5" x14ac:dyDescent="0.25">
      <c r="C168" s="119"/>
      <c r="D168" s="185">
        <v>6</v>
      </c>
      <c r="E168" s="122" t="s">
        <v>381</v>
      </c>
      <c r="F168" s="122" t="s">
        <v>382</v>
      </c>
      <c r="G168" s="121" t="s">
        <v>171</v>
      </c>
      <c r="H168" s="122" t="s">
        <v>383</v>
      </c>
      <c r="I168" s="122" t="s">
        <v>384</v>
      </c>
      <c r="J168" s="122" t="s">
        <v>385</v>
      </c>
      <c r="K168" s="122" t="s">
        <v>386</v>
      </c>
      <c r="R168" s="115"/>
      <c r="S168" s="115"/>
    </row>
    <row r="169" spans="3:19" x14ac:dyDescent="0.25">
      <c r="C169" s="119"/>
      <c r="D169" s="185">
        <v>7</v>
      </c>
      <c r="E169" s="122" t="s">
        <v>387</v>
      </c>
      <c r="F169" s="122" t="s">
        <v>388</v>
      </c>
      <c r="G169" s="121" t="s">
        <v>171</v>
      </c>
      <c r="H169" s="122" t="s">
        <v>389</v>
      </c>
      <c r="I169" s="122" t="s">
        <v>390</v>
      </c>
      <c r="J169" s="122" t="s">
        <v>385</v>
      </c>
      <c r="K169" s="122" t="s">
        <v>386</v>
      </c>
      <c r="R169" s="115"/>
      <c r="S169" s="115"/>
    </row>
    <row r="170" spans="3:19" ht="31.5" x14ac:dyDescent="0.25">
      <c r="C170" s="119"/>
      <c r="D170" s="185">
        <v>8</v>
      </c>
      <c r="E170" s="122" t="s">
        <v>391</v>
      </c>
      <c r="F170" s="122" t="s">
        <v>392</v>
      </c>
      <c r="G170" s="121" t="s">
        <v>28</v>
      </c>
      <c r="H170" s="122" t="s">
        <v>383</v>
      </c>
      <c r="I170" s="122" t="s">
        <v>393</v>
      </c>
      <c r="J170" s="122" t="s">
        <v>385</v>
      </c>
      <c r="K170" s="122" t="s">
        <v>394</v>
      </c>
      <c r="R170" s="115"/>
      <c r="S170" s="115"/>
    </row>
    <row r="171" spans="3:19" ht="15" customHeight="1" x14ac:dyDescent="0.25">
      <c r="C171" s="119"/>
      <c r="D171" s="185">
        <v>9</v>
      </c>
      <c r="E171" s="122" t="s">
        <v>395</v>
      </c>
      <c r="F171" s="122" t="s">
        <v>396</v>
      </c>
      <c r="G171" s="121" t="s">
        <v>397</v>
      </c>
      <c r="H171" s="122" t="s">
        <v>373</v>
      </c>
      <c r="I171" s="122" t="s">
        <v>398</v>
      </c>
      <c r="J171" s="122" t="s">
        <v>399</v>
      </c>
      <c r="K171" s="122" t="s">
        <v>386</v>
      </c>
      <c r="R171" s="115"/>
      <c r="S171" s="115"/>
    </row>
    <row r="172" spans="3:19" ht="31.5" x14ac:dyDescent="0.25">
      <c r="C172" s="119"/>
      <c r="D172" s="185">
        <v>10</v>
      </c>
      <c r="E172" s="122" t="s">
        <v>400</v>
      </c>
      <c r="F172" s="122" t="s">
        <v>401</v>
      </c>
      <c r="G172" s="121" t="s">
        <v>136</v>
      </c>
      <c r="H172" s="122" t="s">
        <v>373</v>
      </c>
      <c r="I172" s="122" t="s">
        <v>402</v>
      </c>
      <c r="J172" s="122" t="s">
        <v>385</v>
      </c>
      <c r="K172" s="122" t="s">
        <v>386</v>
      </c>
      <c r="R172" s="115"/>
      <c r="S172" s="115"/>
    </row>
    <row r="173" spans="3:19" ht="31.5" x14ac:dyDescent="0.25">
      <c r="C173" s="119"/>
      <c r="D173" s="185">
        <v>11</v>
      </c>
      <c r="E173" s="122" t="s">
        <v>381</v>
      </c>
      <c r="F173" s="122" t="s">
        <v>403</v>
      </c>
      <c r="G173" s="121" t="s">
        <v>136</v>
      </c>
      <c r="H173" s="122" t="s">
        <v>383</v>
      </c>
      <c r="I173" s="122" t="s">
        <v>404</v>
      </c>
      <c r="J173" s="122" t="s">
        <v>399</v>
      </c>
      <c r="K173" s="122" t="s">
        <v>386</v>
      </c>
      <c r="R173" s="115"/>
      <c r="S173" s="115"/>
    </row>
    <row r="174" spans="3:19" ht="31.5" x14ac:dyDescent="0.25">
      <c r="C174" s="119"/>
      <c r="D174" s="185">
        <v>12</v>
      </c>
      <c r="E174" s="122" t="s">
        <v>405</v>
      </c>
      <c r="F174" s="122" t="s">
        <v>406</v>
      </c>
      <c r="G174" s="121" t="s">
        <v>136</v>
      </c>
      <c r="H174" s="122" t="s">
        <v>373</v>
      </c>
      <c r="I174" s="122" t="s">
        <v>407</v>
      </c>
      <c r="J174" s="122" t="s">
        <v>385</v>
      </c>
      <c r="K174" s="122" t="s">
        <v>386</v>
      </c>
      <c r="R174" s="115"/>
      <c r="S174" s="115"/>
    </row>
    <row r="175" spans="3:19" x14ac:dyDescent="0.25">
      <c r="C175" s="119"/>
      <c r="D175" s="185">
        <v>13</v>
      </c>
      <c r="E175" s="122" t="s">
        <v>408</v>
      </c>
      <c r="F175" s="122" t="s">
        <v>409</v>
      </c>
      <c r="G175" s="121" t="s">
        <v>410</v>
      </c>
      <c r="H175" s="122" t="s">
        <v>411</v>
      </c>
      <c r="I175" s="122" t="s">
        <v>412</v>
      </c>
      <c r="J175" s="122" t="s">
        <v>399</v>
      </c>
      <c r="K175" s="122" t="s">
        <v>386</v>
      </c>
      <c r="R175" s="115"/>
      <c r="S175" s="115"/>
    </row>
    <row r="176" spans="3:19" x14ac:dyDescent="0.25">
      <c r="C176" s="119"/>
      <c r="D176" s="185">
        <v>14</v>
      </c>
      <c r="E176" s="122" t="s">
        <v>408</v>
      </c>
      <c r="F176" s="122" t="s">
        <v>413</v>
      </c>
      <c r="G176" s="121" t="s">
        <v>410</v>
      </c>
      <c r="H176" s="122" t="s">
        <v>411</v>
      </c>
      <c r="I176" s="122" t="s">
        <v>414</v>
      </c>
      <c r="J176" s="122" t="s">
        <v>399</v>
      </c>
      <c r="K176" s="122" t="s">
        <v>386</v>
      </c>
      <c r="R176" s="115"/>
      <c r="S176" s="115"/>
    </row>
    <row r="177" spans="3:19" ht="31.5" x14ac:dyDescent="0.25">
      <c r="C177" s="119"/>
      <c r="D177" s="185">
        <v>15</v>
      </c>
      <c r="E177" s="185" t="s">
        <v>376</v>
      </c>
      <c r="F177" s="185" t="s">
        <v>372</v>
      </c>
      <c r="G177" s="214" t="s">
        <v>28</v>
      </c>
      <c r="H177" s="185" t="s">
        <v>373</v>
      </c>
      <c r="I177" s="185" t="s">
        <v>415</v>
      </c>
      <c r="J177" s="185" t="s">
        <v>399</v>
      </c>
      <c r="K177" s="185" t="s">
        <v>380</v>
      </c>
      <c r="R177" s="115"/>
      <c r="S177" s="115"/>
    </row>
    <row r="178" spans="3:19" x14ac:dyDescent="0.25">
      <c r="C178" s="119"/>
      <c r="D178" s="185">
        <v>16</v>
      </c>
      <c r="E178" s="122" t="s">
        <v>417</v>
      </c>
      <c r="F178" s="122" t="s">
        <v>418</v>
      </c>
      <c r="G178" s="121" t="s">
        <v>121</v>
      </c>
      <c r="H178" s="122" t="s">
        <v>419</v>
      </c>
      <c r="I178" s="122" t="s">
        <v>420</v>
      </c>
      <c r="J178" s="122" t="s">
        <v>399</v>
      </c>
      <c r="K178" s="122" t="s">
        <v>386</v>
      </c>
      <c r="R178" s="115"/>
      <c r="S178" s="115"/>
    </row>
    <row r="179" spans="3:19" ht="31.5" x14ac:dyDescent="0.25">
      <c r="C179" s="119"/>
      <c r="D179" s="185">
        <v>17</v>
      </c>
      <c r="E179" s="122" t="s">
        <v>395</v>
      </c>
      <c r="F179" s="122" t="s">
        <v>278</v>
      </c>
      <c r="G179" s="121" t="s">
        <v>397</v>
      </c>
      <c r="H179" s="122" t="s">
        <v>373</v>
      </c>
      <c r="I179" s="122" t="s">
        <v>421</v>
      </c>
      <c r="J179" s="122" t="s">
        <v>429</v>
      </c>
      <c r="K179" s="122" t="s">
        <v>369</v>
      </c>
      <c r="R179" s="115"/>
      <c r="S179" s="115"/>
    </row>
    <row r="180" spans="3:19" ht="31.5" x14ac:dyDescent="0.25">
      <c r="C180" s="119"/>
      <c r="D180" s="185">
        <v>18</v>
      </c>
      <c r="E180" s="122" t="s">
        <v>395</v>
      </c>
      <c r="F180" s="122" t="s">
        <v>422</v>
      </c>
      <c r="G180" s="121" t="s">
        <v>397</v>
      </c>
      <c r="H180" s="122" t="s">
        <v>373</v>
      </c>
      <c r="I180" s="122" t="s">
        <v>423</v>
      </c>
      <c r="J180" s="122" t="s">
        <v>399</v>
      </c>
      <c r="K180" s="122" t="s">
        <v>424</v>
      </c>
      <c r="R180" s="115"/>
      <c r="S180" s="115"/>
    </row>
    <row r="181" spans="3:19" ht="47.25" x14ac:dyDescent="0.25">
      <c r="C181" s="119"/>
      <c r="D181" s="122">
        <v>19</v>
      </c>
      <c r="E181" s="122" t="s">
        <v>425</v>
      </c>
      <c r="F181" s="122" t="s">
        <v>426</v>
      </c>
      <c r="G181" s="121" t="s">
        <v>98</v>
      </c>
      <c r="H181" s="122" t="s">
        <v>427</v>
      </c>
      <c r="I181" s="122" t="s">
        <v>428</v>
      </c>
      <c r="J181" s="122" t="s">
        <v>429</v>
      </c>
      <c r="K181" s="122" t="s">
        <v>394</v>
      </c>
      <c r="R181" s="115"/>
      <c r="S181" s="115"/>
    </row>
    <row r="182" spans="3:19" x14ac:dyDescent="0.25">
      <c r="C182" s="119"/>
      <c r="R182" s="115"/>
      <c r="S182" s="115"/>
    </row>
    <row r="183" spans="3:19" x14ac:dyDescent="0.25">
      <c r="C183" s="119"/>
      <c r="R183" s="115"/>
      <c r="S183" s="115"/>
    </row>
    <row r="184" spans="3:19" ht="16.5" thickBot="1" x14ac:dyDescent="0.3">
      <c r="C184" s="119"/>
      <c r="R184" s="115"/>
      <c r="S184" s="115"/>
    </row>
    <row r="185" spans="3:19" ht="39" customHeight="1" thickBot="1" x14ac:dyDescent="0.4">
      <c r="C185" s="119"/>
      <c r="D185" s="1308" t="s">
        <v>430</v>
      </c>
      <c r="E185" s="1309"/>
      <c r="F185" s="1309"/>
      <c r="G185" s="1309"/>
      <c r="H185" s="1309"/>
      <c r="I185" s="1309"/>
      <c r="J185" s="1309"/>
      <c r="K185" s="1309"/>
      <c r="L185" s="1309"/>
      <c r="M185" s="1309"/>
      <c r="N185" s="1309"/>
      <c r="O185" s="1309"/>
      <c r="P185" s="1309"/>
      <c r="Q185" s="1309"/>
      <c r="R185" s="1310"/>
      <c r="S185" s="115"/>
    </row>
    <row r="186" spans="3:19" ht="15" customHeight="1" x14ac:dyDescent="0.35">
      <c r="C186" s="119"/>
      <c r="D186" s="203"/>
      <c r="E186" s="203"/>
      <c r="F186" s="203"/>
      <c r="G186" s="203"/>
      <c r="H186" s="203"/>
      <c r="I186" s="203"/>
      <c r="J186" s="203"/>
      <c r="K186" s="203"/>
      <c r="L186" s="203"/>
      <c r="M186" s="203"/>
      <c r="N186" s="203"/>
      <c r="O186" s="203"/>
      <c r="P186" s="203"/>
      <c r="Q186" s="203"/>
      <c r="R186" s="212"/>
      <c r="S186" s="115"/>
    </row>
    <row r="187" spans="3:19" ht="32.25" customHeight="1" x14ac:dyDescent="0.35">
      <c r="C187" s="119"/>
      <c r="D187" s="1327" t="s">
        <v>986</v>
      </c>
      <c r="E187" s="1328"/>
      <c r="F187" s="1328"/>
      <c r="G187" s="1328"/>
      <c r="H187" s="1328"/>
      <c r="I187" s="1328"/>
      <c r="J187" s="1328"/>
      <c r="K187" s="1328"/>
      <c r="L187" s="203"/>
      <c r="M187" s="203"/>
      <c r="N187" s="203"/>
      <c r="O187" s="203"/>
      <c r="P187" s="203"/>
      <c r="Q187" s="203"/>
      <c r="R187" s="212"/>
      <c r="S187" s="115"/>
    </row>
    <row r="188" spans="3:19" x14ac:dyDescent="0.25">
      <c r="C188" s="119"/>
      <c r="D188" s="122" t="s">
        <v>9</v>
      </c>
      <c r="E188" s="122" t="s">
        <v>432</v>
      </c>
      <c r="F188" s="122" t="s">
        <v>433</v>
      </c>
      <c r="G188" s="121" t="s">
        <v>434</v>
      </c>
      <c r="H188" s="122" t="s">
        <v>349</v>
      </c>
      <c r="I188" s="122" t="s">
        <v>350</v>
      </c>
      <c r="J188" s="122" t="s">
        <v>351</v>
      </c>
      <c r="K188" s="122" t="s">
        <v>352</v>
      </c>
      <c r="R188" s="115"/>
      <c r="S188" s="115"/>
    </row>
    <row r="189" spans="3:19" ht="15" customHeight="1" x14ac:dyDescent="0.25">
      <c r="C189" s="119"/>
      <c r="D189" s="144">
        <v>1</v>
      </c>
      <c r="E189" s="122" t="s">
        <v>435</v>
      </c>
      <c r="F189" s="121" t="s">
        <v>436</v>
      </c>
      <c r="G189" s="122" t="s">
        <v>437</v>
      </c>
      <c r="H189" s="122" t="s">
        <v>438</v>
      </c>
      <c r="I189" s="122" t="s">
        <v>439</v>
      </c>
      <c r="J189" s="122" t="s">
        <v>440</v>
      </c>
      <c r="K189" s="106" t="s">
        <v>987</v>
      </c>
      <c r="R189" s="115"/>
      <c r="S189" s="115"/>
    </row>
    <row r="190" spans="3:19" ht="31.5" x14ac:dyDescent="0.25">
      <c r="C190" s="119"/>
      <c r="D190" s="144">
        <v>2</v>
      </c>
      <c r="E190" s="122" t="s">
        <v>435</v>
      </c>
      <c r="F190" s="121" t="s">
        <v>445</v>
      </c>
      <c r="G190" s="122" t="s">
        <v>437</v>
      </c>
      <c r="H190" s="122" t="s">
        <v>451</v>
      </c>
      <c r="I190" s="122" t="s">
        <v>98</v>
      </c>
      <c r="J190" s="122" t="s">
        <v>988</v>
      </c>
      <c r="K190" s="122" t="s">
        <v>807</v>
      </c>
      <c r="R190" s="115"/>
      <c r="S190" s="115"/>
    </row>
    <row r="191" spans="3:19" ht="31.5" x14ac:dyDescent="0.25">
      <c r="C191" s="119"/>
      <c r="D191" s="144">
        <v>3</v>
      </c>
      <c r="E191" s="122" t="s">
        <v>448</v>
      </c>
      <c r="F191" s="121" t="s">
        <v>449</v>
      </c>
      <c r="G191" s="122" t="s">
        <v>450</v>
      </c>
      <c r="H191" s="122" t="s">
        <v>451</v>
      </c>
      <c r="I191" s="122" t="s">
        <v>98</v>
      </c>
      <c r="J191" s="122" t="s">
        <v>808</v>
      </c>
      <c r="K191" s="106" t="s">
        <v>989</v>
      </c>
      <c r="R191" s="115"/>
      <c r="S191" s="115"/>
    </row>
    <row r="192" spans="3:19" ht="30" customHeight="1" x14ac:dyDescent="0.25">
      <c r="C192" s="119"/>
      <c r="D192" s="144">
        <v>4</v>
      </c>
      <c r="E192" s="122" t="s">
        <v>453</v>
      </c>
      <c r="F192" s="121" t="s">
        <v>454</v>
      </c>
      <c r="G192" s="122" t="s">
        <v>437</v>
      </c>
      <c r="H192" s="122" t="s">
        <v>693</v>
      </c>
      <c r="I192" s="122" t="s">
        <v>439</v>
      </c>
      <c r="J192" s="122" t="s">
        <v>694</v>
      </c>
      <c r="K192" s="106" t="s">
        <v>989</v>
      </c>
      <c r="R192" s="115"/>
      <c r="S192" s="115"/>
    </row>
    <row r="193" spans="3:19" x14ac:dyDescent="0.25">
      <c r="C193" s="119"/>
      <c r="D193" s="122"/>
      <c r="E193" s="122"/>
      <c r="F193" s="122"/>
      <c r="G193" s="121"/>
      <c r="H193" s="122"/>
      <c r="I193" s="122"/>
      <c r="J193" s="122"/>
      <c r="K193" s="122"/>
      <c r="R193" s="115"/>
      <c r="S193" s="115"/>
    </row>
    <row r="194" spans="3:19" ht="16.5" thickBot="1" x14ac:dyDescent="0.3">
      <c r="C194" s="119"/>
      <c r="D194" s="124"/>
      <c r="E194" s="124"/>
      <c r="F194" s="124"/>
      <c r="G194" s="145"/>
      <c r="H194" s="124"/>
      <c r="I194" s="124"/>
      <c r="J194" s="124"/>
      <c r="K194" s="124"/>
      <c r="R194" s="115"/>
      <c r="S194" s="115"/>
    </row>
    <row r="195" spans="3:19" ht="24" thickBot="1" x14ac:dyDescent="0.4">
      <c r="C195" s="119"/>
      <c r="D195" s="1308" t="s">
        <v>990</v>
      </c>
      <c r="E195" s="1309"/>
      <c r="F195" s="1309"/>
      <c r="G195" s="1309"/>
      <c r="H195" s="1309"/>
      <c r="I195" s="1309"/>
      <c r="J195" s="1309"/>
      <c r="K195" s="1309"/>
      <c r="L195" s="1309"/>
      <c r="M195" s="1309"/>
      <c r="N195" s="1309"/>
      <c r="O195" s="1309"/>
      <c r="P195" s="1309"/>
      <c r="Q195" s="1309"/>
      <c r="R195" s="1310"/>
      <c r="S195" s="115"/>
    </row>
    <row r="196" spans="3:19" ht="23.25" x14ac:dyDescent="0.35">
      <c r="C196" s="119"/>
      <c r="D196" s="203"/>
      <c r="E196" s="203"/>
      <c r="F196" s="203"/>
      <c r="G196" s="203"/>
      <c r="H196" s="203"/>
      <c r="I196" s="203"/>
      <c r="J196" s="203"/>
      <c r="K196" s="203"/>
      <c r="L196" s="203"/>
      <c r="M196" s="203"/>
      <c r="N196" s="203"/>
      <c r="O196" s="203"/>
      <c r="P196" s="203"/>
      <c r="Q196" s="203"/>
      <c r="R196" s="212"/>
      <c r="S196" s="115"/>
    </row>
    <row r="197" spans="3:19" ht="23.25" x14ac:dyDescent="0.35">
      <c r="C197" s="119"/>
      <c r="D197" s="1327" t="s">
        <v>991</v>
      </c>
      <c r="E197" s="1328"/>
      <c r="F197" s="1328"/>
      <c r="G197" s="1328"/>
      <c r="H197" s="1328"/>
      <c r="I197" s="1328"/>
      <c r="J197" s="1328"/>
      <c r="K197" s="1328"/>
      <c r="L197" s="203"/>
      <c r="M197" s="203"/>
      <c r="N197" s="203"/>
      <c r="O197" s="203"/>
      <c r="P197" s="203"/>
      <c r="Q197" s="203"/>
      <c r="R197" s="212"/>
      <c r="S197" s="115"/>
    </row>
    <row r="198" spans="3:19" x14ac:dyDescent="0.25">
      <c r="C198" s="119"/>
      <c r="D198" s="122" t="s">
        <v>9</v>
      </c>
      <c r="E198" s="122" t="s">
        <v>432</v>
      </c>
      <c r="F198" s="122" t="s">
        <v>433</v>
      </c>
      <c r="G198" s="121" t="s">
        <v>434</v>
      </c>
      <c r="H198" s="122" t="s">
        <v>349</v>
      </c>
      <c r="I198" s="122" t="s">
        <v>350</v>
      </c>
      <c r="J198" s="122" t="s">
        <v>351</v>
      </c>
      <c r="K198" s="122" t="s">
        <v>352</v>
      </c>
      <c r="R198" s="115"/>
      <c r="S198" s="115"/>
    </row>
    <row r="199" spans="3:19" x14ac:dyDescent="0.25">
      <c r="C199" s="119"/>
      <c r="D199" s="144">
        <v>1</v>
      </c>
      <c r="E199" s="122" t="s">
        <v>992</v>
      </c>
      <c r="F199" s="121" t="s">
        <v>993</v>
      </c>
      <c r="G199" s="122" t="s">
        <v>136</v>
      </c>
      <c r="H199" s="122" t="s">
        <v>993</v>
      </c>
      <c r="I199" s="122" t="s">
        <v>994</v>
      </c>
      <c r="J199" s="122" t="s">
        <v>995</v>
      </c>
      <c r="K199" s="122" t="s">
        <v>996</v>
      </c>
      <c r="R199" s="115"/>
      <c r="S199" s="115"/>
    </row>
    <row r="200" spans="3:19" x14ac:dyDescent="0.25">
      <c r="C200" s="119"/>
      <c r="D200" s="144">
        <v>2</v>
      </c>
      <c r="E200" s="122" t="s">
        <v>785</v>
      </c>
      <c r="F200" s="121" t="s">
        <v>993</v>
      </c>
      <c r="G200" s="122" t="s">
        <v>136</v>
      </c>
      <c r="H200" s="122" t="s">
        <v>993</v>
      </c>
      <c r="I200" s="122" t="s">
        <v>402</v>
      </c>
      <c r="J200" s="122" t="s">
        <v>995</v>
      </c>
      <c r="K200" s="122" t="s">
        <v>996</v>
      </c>
      <c r="R200" s="115"/>
      <c r="S200" s="115"/>
    </row>
    <row r="201" spans="3:19" x14ac:dyDescent="0.25">
      <c r="C201" s="119"/>
      <c r="D201" s="144">
        <v>3</v>
      </c>
      <c r="E201" s="122" t="s">
        <v>997</v>
      </c>
      <c r="F201" s="121" t="s">
        <v>998</v>
      </c>
      <c r="G201" s="122" t="s">
        <v>28</v>
      </c>
      <c r="H201" s="122" t="s">
        <v>998</v>
      </c>
      <c r="I201" s="122" t="s">
        <v>999</v>
      </c>
      <c r="J201" s="122" t="s">
        <v>995</v>
      </c>
      <c r="K201" s="122" t="s">
        <v>996</v>
      </c>
      <c r="R201" s="115"/>
      <c r="S201" s="115"/>
    </row>
    <row r="202" spans="3:19" x14ac:dyDescent="0.25">
      <c r="C202" s="119"/>
      <c r="D202" s="122">
        <v>4</v>
      </c>
      <c r="E202" s="122" t="s">
        <v>997</v>
      </c>
      <c r="F202" s="121" t="s">
        <v>998</v>
      </c>
      <c r="G202" s="122" t="s">
        <v>28</v>
      </c>
      <c r="H202" s="122" t="s">
        <v>1000</v>
      </c>
      <c r="I202" s="122" t="s">
        <v>1001</v>
      </c>
      <c r="J202" s="122" t="s">
        <v>429</v>
      </c>
      <c r="K202" s="122" t="s">
        <v>1002</v>
      </c>
      <c r="R202" s="115"/>
      <c r="S202" s="115"/>
    </row>
    <row r="203" spans="3:19" x14ac:dyDescent="0.25">
      <c r="C203" s="119"/>
      <c r="D203" s="122">
        <v>5</v>
      </c>
      <c r="E203" s="122" t="s">
        <v>997</v>
      </c>
      <c r="F203" s="121" t="s">
        <v>998</v>
      </c>
      <c r="G203" s="122" t="s">
        <v>28</v>
      </c>
      <c r="H203" s="122" t="s">
        <v>1003</v>
      </c>
      <c r="I203" s="122" t="s">
        <v>1004</v>
      </c>
      <c r="J203" s="122" t="s">
        <v>429</v>
      </c>
      <c r="K203" s="122" t="s">
        <v>1002</v>
      </c>
      <c r="R203" s="115"/>
      <c r="S203" s="115"/>
    </row>
    <row r="204" spans="3:19" x14ac:dyDescent="0.25">
      <c r="C204" s="119"/>
      <c r="D204" s="144"/>
      <c r="E204" s="122"/>
      <c r="F204" s="121"/>
      <c r="G204" s="122"/>
      <c r="H204" s="122"/>
      <c r="I204" s="122"/>
      <c r="J204" s="106"/>
      <c r="K204" s="122"/>
      <c r="R204" s="115"/>
      <c r="S204" s="115"/>
    </row>
    <row r="205" spans="3:19" ht="16.5" thickBot="1" x14ac:dyDescent="0.3">
      <c r="C205" s="119"/>
      <c r="D205" s="124"/>
      <c r="E205" s="124"/>
      <c r="F205" s="124"/>
      <c r="G205" s="145"/>
      <c r="H205" s="124"/>
      <c r="I205" s="124"/>
      <c r="J205" s="124"/>
      <c r="K205" s="124"/>
      <c r="R205" s="115"/>
      <c r="S205" s="115"/>
    </row>
    <row r="206" spans="3:19" ht="24" thickBot="1" x14ac:dyDescent="0.4">
      <c r="C206" s="119"/>
      <c r="D206" s="1308" t="s">
        <v>458</v>
      </c>
      <c r="E206" s="1309"/>
      <c r="F206" s="1309"/>
      <c r="G206" s="1309"/>
      <c r="H206" s="1309"/>
      <c r="I206" s="1309"/>
      <c r="J206" s="1309"/>
      <c r="K206" s="1309"/>
      <c r="L206" s="1309"/>
      <c r="M206" s="1309"/>
      <c r="N206" s="1309"/>
      <c r="O206" s="1309"/>
      <c r="P206" s="1309"/>
      <c r="Q206" s="1309"/>
      <c r="R206" s="1310"/>
      <c r="S206" s="115"/>
    </row>
    <row r="207" spans="3:19" ht="36" customHeight="1" x14ac:dyDescent="0.35">
      <c r="C207" s="119"/>
      <c r="D207" s="1329" t="s">
        <v>695</v>
      </c>
      <c r="E207" s="1330"/>
      <c r="F207" s="1330"/>
      <c r="G207" s="1330"/>
      <c r="H207" s="1330"/>
      <c r="I207" s="1330"/>
      <c r="J207" s="1330"/>
      <c r="K207" s="1330"/>
      <c r="L207" s="216"/>
      <c r="M207" s="216"/>
      <c r="N207" s="216"/>
      <c r="O207" s="216"/>
      <c r="P207" s="216"/>
      <c r="Q207" s="216"/>
      <c r="R207" s="204"/>
      <c r="S207" s="115"/>
    </row>
    <row r="208" spans="3:19" x14ac:dyDescent="0.25">
      <c r="C208" s="119"/>
      <c r="D208" s="122" t="s">
        <v>9</v>
      </c>
      <c r="E208" s="122" t="s">
        <v>12</v>
      </c>
      <c r="F208" s="122" t="s">
        <v>460</v>
      </c>
      <c r="G208" s="121" t="s">
        <v>461</v>
      </c>
      <c r="H208" s="122" t="s">
        <v>462</v>
      </c>
      <c r="I208" s="122" t="s">
        <v>349</v>
      </c>
      <c r="J208" s="122" t="s">
        <v>463</v>
      </c>
      <c r="K208" s="122" t="s">
        <v>464</v>
      </c>
      <c r="R208" s="115"/>
      <c r="S208" s="115"/>
    </row>
    <row r="209" spans="3:19" ht="31.5" x14ac:dyDescent="0.25">
      <c r="C209" s="119"/>
      <c r="D209" s="144">
        <v>1</v>
      </c>
      <c r="E209" s="122" t="s">
        <v>470</v>
      </c>
      <c r="F209" s="121" t="s">
        <v>471</v>
      </c>
      <c r="G209" s="122" t="s">
        <v>23</v>
      </c>
      <c r="H209" s="122" t="s">
        <v>1124</v>
      </c>
      <c r="I209" s="122" t="s">
        <v>809</v>
      </c>
      <c r="J209" s="106" t="s">
        <v>1125</v>
      </c>
      <c r="K209" s="186" t="s">
        <v>1126</v>
      </c>
      <c r="R209" s="115"/>
      <c r="S209" s="115"/>
    </row>
    <row r="210" spans="3:19" ht="132" customHeight="1" x14ac:dyDescent="0.25">
      <c r="C210" s="119"/>
      <c r="D210" s="144">
        <v>2</v>
      </c>
      <c r="E210" s="122" t="s">
        <v>465</v>
      </c>
      <c r="F210" s="121" t="s">
        <v>335</v>
      </c>
      <c r="G210" s="122" t="s">
        <v>23</v>
      </c>
      <c r="H210" s="122" t="s">
        <v>467</v>
      </c>
      <c r="I210" s="122" t="s">
        <v>705</v>
      </c>
      <c r="J210" s="106" t="s">
        <v>1127</v>
      </c>
      <c r="K210" s="106" t="s">
        <v>1128</v>
      </c>
      <c r="R210" s="115"/>
      <c r="S210" s="115"/>
    </row>
    <row r="211" spans="3:19" ht="96" customHeight="1" x14ac:dyDescent="0.25">
      <c r="C211" s="119"/>
      <c r="D211" s="144">
        <v>3</v>
      </c>
      <c r="E211" s="122"/>
      <c r="F211" s="121" t="s">
        <v>703</v>
      </c>
      <c r="G211" s="122" t="s">
        <v>23</v>
      </c>
      <c r="H211" s="122" t="s">
        <v>704</v>
      </c>
      <c r="I211" s="122" t="s">
        <v>472</v>
      </c>
      <c r="J211" s="106" t="s">
        <v>1129</v>
      </c>
      <c r="K211" s="186" t="s">
        <v>1009</v>
      </c>
      <c r="R211" s="115"/>
      <c r="S211" s="115"/>
    </row>
    <row r="212" spans="3:19" ht="150" customHeight="1" x14ac:dyDescent="0.25">
      <c r="C212" s="119"/>
      <c r="D212" s="144">
        <v>4</v>
      </c>
      <c r="E212" s="122"/>
      <c r="F212" s="121" t="s">
        <v>953</v>
      </c>
      <c r="G212" s="122" t="s">
        <v>23</v>
      </c>
      <c r="H212" s="122"/>
      <c r="I212" s="122" t="s">
        <v>1012</v>
      </c>
      <c r="J212" s="106" t="s">
        <v>1130</v>
      </c>
      <c r="K212" s="186" t="s">
        <v>112</v>
      </c>
      <c r="R212" s="115"/>
      <c r="S212" s="115"/>
    </row>
    <row r="213" spans="3:19" ht="31.5" x14ac:dyDescent="0.25">
      <c r="C213" s="119"/>
      <c r="D213" s="144">
        <v>5</v>
      </c>
      <c r="E213" s="144"/>
      <c r="F213" s="121" t="s">
        <v>961</v>
      </c>
      <c r="G213" s="122" t="s">
        <v>23</v>
      </c>
      <c r="H213" s="122"/>
      <c r="I213" s="122" t="s">
        <v>1014</v>
      </c>
      <c r="J213" s="122" t="s">
        <v>1015</v>
      </c>
      <c r="K213" s="122" t="s">
        <v>329</v>
      </c>
      <c r="R213" s="115"/>
      <c r="S213" s="115"/>
    </row>
    <row r="214" spans="3:19" ht="16.5" thickBot="1" x14ac:dyDescent="0.3">
      <c r="C214" s="119"/>
      <c r="R214" s="115"/>
      <c r="S214" s="115"/>
    </row>
    <row r="215" spans="3:19" ht="24" thickBot="1" x14ac:dyDescent="0.4">
      <c r="C215" s="119"/>
      <c r="D215" s="1308" t="s">
        <v>476</v>
      </c>
      <c r="E215" s="1309"/>
      <c r="F215" s="1309"/>
      <c r="G215" s="1309"/>
      <c r="H215" s="1309"/>
      <c r="I215" s="1309"/>
      <c r="J215" s="1309"/>
      <c r="K215" s="1309"/>
      <c r="L215" s="1309"/>
      <c r="M215" s="1309"/>
      <c r="N215" s="1309"/>
      <c r="O215" s="1309"/>
      <c r="P215" s="1309"/>
      <c r="Q215" s="1309"/>
      <c r="R215" s="1310"/>
      <c r="S215" s="115"/>
    </row>
    <row r="216" spans="3:19" ht="29.25" thickBot="1" x14ac:dyDescent="0.5">
      <c r="C216" s="119"/>
      <c r="D216" s="1331" t="s">
        <v>477</v>
      </c>
      <c r="E216" s="1332"/>
      <c r="F216" s="205">
        <f>I233</f>
        <v>6400000</v>
      </c>
      <c r="G216" s="24"/>
      <c r="H216" s="24"/>
      <c r="I216" s="24"/>
      <c r="J216" s="24"/>
      <c r="K216" s="24"/>
      <c r="L216" s="24"/>
      <c r="M216" s="24"/>
      <c r="N216" s="24"/>
      <c r="O216" s="24"/>
      <c r="P216" s="24"/>
      <c r="Q216" s="24"/>
      <c r="R216" s="25"/>
      <c r="S216" s="115"/>
    </row>
    <row r="217" spans="3:19" ht="32.25" customHeight="1" x14ac:dyDescent="0.25">
      <c r="C217" s="119"/>
      <c r="D217" s="187" t="s">
        <v>478</v>
      </c>
      <c r="E217" s="187" t="s">
        <v>479</v>
      </c>
      <c r="F217" s="187" t="s">
        <v>480</v>
      </c>
      <c r="G217" s="121" t="s">
        <v>481</v>
      </c>
      <c r="H217" s="122" t="s">
        <v>482</v>
      </c>
      <c r="I217" s="122" t="s">
        <v>483</v>
      </c>
      <c r="J217" s="122" t="s">
        <v>484</v>
      </c>
      <c r="R217" s="115"/>
      <c r="S217" s="115"/>
    </row>
    <row r="218" spans="3:19" ht="31.5" x14ac:dyDescent="0.25">
      <c r="C218" s="119"/>
      <c r="D218" s="122">
        <v>1</v>
      </c>
      <c r="E218" s="122" t="s">
        <v>485</v>
      </c>
      <c r="F218" s="122" t="s">
        <v>486</v>
      </c>
      <c r="G218" s="188">
        <v>250000</v>
      </c>
      <c r="H218" s="189">
        <v>0</v>
      </c>
      <c r="I218" s="189">
        <f>G218*H218</f>
        <v>0</v>
      </c>
      <c r="J218" s="189"/>
      <c r="R218" s="115"/>
      <c r="S218" s="115"/>
    </row>
    <row r="219" spans="3:19" ht="47.25" x14ac:dyDescent="0.25">
      <c r="C219" s="119"/>
      <c r="D219" s="122">
        <v>2</v>
      </c>
      <c r="E219" s="122" t="s">
        <v>487</v>
      </c>
      <c r="F219" s="122" t="s">
        <v>488</v>
      </c>
      <c r="G219" s="188">
        <v>5000000</v>
      </c>
      <c r="H219" s="189"/>
      <c r="I219" s="189">
        <f t="shared" ref="I219:I232" si="0">G219*H219</f>
        <v>0</v>
      </c>
      <c r="J219" s="189"/>
      <c r="R219" s="115"/>
      <c r="S219" s="115"/>
    </row>
    <row r="220" spans="3:19" ht="63" x14ac:dyDescent="0.25">
      <c r="C220" s="119"/>
      <c r="D220" s="123">
        <v>3</v>
      </c>
      <c r="E220" s="122" t="s">
        <v>489</v>
      </c>
      <c r="F220" s="122" t="s">
        <v>486</v>
      </c>
      <c r="G220" s="188">
        <v>5000</v>
      </c>
      <c r="H220" s="189"/>
      <c r="I220" s="189">
        <f t="shared" si="0"/>
        <v>0</v>
      </c>
      <c r="J220" s="189"/>
      <c r="R220" s="115"/>
      <c r="S220" s="115"/>
    </row>
    <row r="221" spans="3:19" ht="63" x14ac:dyDescent="0.25">
      <c r="C221" s="119"/>
      <c r="D221" s="123">
        <v>4</v>
      </c>
      <c r="E221" s="122" t="s">
        <v>490</v>
      </c>
      <c r="F221" s="122" t="s">
        <v>488</v>
      </c>
      <c r="G221" s="188">
        <v>250000</v>
      </c>
      <c r="H221" s="189"/>
      <c r="I221" s="189">
        <f t="shared" si="0"/>
        <v>0</v>
      </c>
      <c r="J221" s="189"/>
      <c r="R221" s="115"/>
      <c r="S221" s="115"/>
    </row>
    <row r="222" spans="3:19" ht="78.75" x14ac:dyDescent="0.25">
      <c r="C222" s="119"/>
      <c r="D222" s="123">
        <v>5</v>
      </c>
      <c r="E222" s="122" t="s">
        <v>491</v>
      </c>
      <c r="F222" s="122" t="s">
        <v>488</v>
      </c>
      <c r="G222" s="188">
        <v>100000</v>
      </c>
      <c r="H222" s="189"/>
      <c r="I222" s="189">
        <f t="shared" si="0"/>
        <v>0</v>
      </c>
      <c r="J222" s="189"/>
      <c r="N222" s="124"/>
      <c r="O222" s="124"/>
      <c r="P222" s="124"/>
      <c r="Q222" s="124"/>
      <c r="R222" s="190"/>
      <c r="S222" s="115"/>
    </row>
    <row r="223" spans="3:19" ht="47.25" x14ac:dyDescent="0.25">
      <c r="C223" s="119"/>
      <c r="D223" s="123">
        <v>6</v>
      </c>
      <c r="E223" s="122" t="s">
        <v>492</v>
      </c>
      <c r="F223" s="122" t="s">
        <v>488</v>
      </c>
      <c r="G223" s="188">
        <v>1500000</v>
      </c>
      <c r="H223" s="189"/>
      <c r="I223" s="189">
        <f>G223*H223</f>
        <v>0</v>
      </c>
      <c r="J223" s="189"/>
      <c r="R223" s="115"/>
      <c r="S223" s="115"/>
    </row>
    <row r="224" spans="3:19" ht="110.25" x14ac:dyDescent="0.25">
      <c r="C224" s="119"/>
      <c r="D224" s="123">
        <v>7</v>
      </c>
      <c r="E224" s="122" t="s">
        <v>493</v>
      </c>
      <c r="F224" s="122" t="s">
        <v>488</v>
      </c>
      <c r="G224" s="188">
        <v>350000</v>
      </c>
      <c r="H224" s="189">
        <f>3+1</f>
        <v>4</v>
      </c>
      <c r="I224" s="189">
        <f>G224*H224</f>
        <v>1400000</v>
      </c>
      <c r="J224" s="189"/>
      <c r="R224" s="115"/>
      <c r="S224" s="115"/>
    </row>
    <row r="225" spans="3:19" ht="78.75" x14ac:dyDescent="0.25">
      <c r="C225" s="119"/>
      <c r="D225" s="109">
        <v>8</v>
      </c>
      <c r="E225" s="122" t="s">
        <v>494</v>
      </c>
      <c r="F225" s="122" t="s">
        <v>495</v>
      </c>
      <c r="G225" s="188">
        <v>175000</v>
      </c>
      <c r="H225" s="189"/>
      <c r="I225" s="189">
        <f t="shared" si="0"/>
        <v>0</v>
      </c>
      <c r="J225" s="189"/>
      <c r="R225" s="115"/>
      <c r="S225" s="115"/>
    </row>
    <row r="226" spans="3:19" ht="47.25" x14ac:dyDescent="0.25">
      <c r="C226" s="119"/>
      <c r="D226" s="123">
        <v>9</v>
      </c>
      <c r="E226" s="122" t="s">
        <v>496</v>
      </c>
      <c r="F226" s="122" t="s">
        <v>488</v>
      </c>
      <c r="G226" s="188">
        <v>500000</v>
      </c>
      <c r="H226" s="189"/>
      <c r="I226" s="189">
        <f t="shared" si="0"/>
        <v>0</v>
      </c>
      <c r="J226" s="189"/>
      <c r="R226" s="115"/>
      <c r="S226" s="115"/>
    </row>
    <row r="227" spans="3:19" ht="47.25" x14ac:dyDescent="0.25">
      <c r="C227" s="119"/>
      <c r="D227" s="123">
        <v>10</v>
      </c>
      <c r="E227" s="122" t="s">
        <v>497</v>
      </c>
      <c r="F227" s="122" t="s">
        <v>486</v>
      </c>
      <c r="G227" s="188">
        <v>10000</v>
      </c>
      <c r="H227" s="189"/>
      <c r="I227" s="189">
        <f t="shared" si="0"/>
        <v>0</v>
      </c>
      <c r="J227" s="189"/>
      <c r="R227" s="115"/>
      <c r="S227" s="115"/>
    </row>
    <row r="228" spans="3:19" ht="94.5" x14ac:dyDescent="0.25">
      <c r="C228" s="119"/>
      <c r="D228" s="109">
        <v>11</v>
      </c>
      <c r="E228" s="122" t="s">
        <v>498</v>
      </c>
      <c r="F228" s="122" t="s">
        <v>488</v>
      </c>
      <c r="G228" s="188">
        <v>1000000</v>
      </c>
      <c r="H228" s="189">
        <f>1+4</f>
        <v>5</v>
      </c>
      <c r="I228" s="189">
        <f>G228*H228</f>
        <v>5000000</v>
      </c>
      <c r="J228" s="191"/>
      <c r="R228" s="115"/>
      <c r="S228" s="115"/>
    </row>
    <row r="229" spans="3:19" ht="110.25" x14ac:dyDescent="0.25">
      <c r="C229" s="119"/>
      <c r="D229" s="123">
        <v>12</v>
      </c>
      <c r="E229" s="122" t="s">
        <v>499</v>
      </c>
      <c r="F229" s="122" t="s">
        <v>488</v>
      </c>
      <c r="G229" s="188">
        <v>500000</v>
      </c>
      <c r="H229" s="189"/>
      <c r="I229" s="189">
        <f t="shared" si="0"/>
        <v>0</v>
      </c>
      <c r="J229" s="189"/>
      <c r="R229" s="115"/>
      <c r="S229" s="115"/>
    </row>
    <row r="230" spans="3:19" ht="94.5" x14ac:dyDescent="0.25">
      <c r="C230" s="119"/>
      <c r="D230" s="123">
        <v>13</v>
      </c>
      <c r="E230" s="122" t="s">
        <v>500</v>
      </c>
      <c r="F230" s="122" t="s">
        <v>488</v>
      </c>
      <c r="G230" s="188">
        <v>250000</v>
      </c>
      <c r="H230" s="189"/>
      <c r="I230" s="189">
        <f t="shared" si="0"/>
        <v>0</v>
      </c>
      <c r="J230" s="189"/>
      <c r="R230" s="115"/>
      <c r="S230" s="115"/>
    </row>
    <row r="231" spans="3:19" x14ac:dyDescent="0.25">
      <c r="C231" s="119"/>
      <c r="D231" s="123">
        <v>14</v>
      </c>
      <c r="E231" s="122" t="s">
        <v>1016</v>
      </c>
      <c r="F231" s="122" t="s">
        <v>488</v>
      </c>
      <c r="G231" s="188">
        <v>500000</v>
      </c>
      <c r="H231" s="189"/>
      <c r="I231" s="189">
        <f t="shared" si="0"/>
        <v>0</v>
      </c>
      <c r="J231" s="189"/>
      <c r="R231" s="115"/>
      <c r="S231" s="115"/>
    </row>
    <row r="232" spans="3:19" ht="31.5" x14ac:dyDescent="0.25">
      <c r="C232" s="119"/>
      <c r="D232" s="123">
        <v>15</v>
      </c>
      <c r="E232" s="122" t="s">
        <v>502</v>
      </c>
      <c r="F232" s="122"/>
      <c r="G232" s="188"/>
      <c r="H232" s="189"/>
      <c r="I232" s="189">
        <f t="shared" si="0"/>
        <v>0</v>
      </c>
      <c r="J232" s="189"/>
      <c r="R232" s="115"/>
      <c r="S232" s="115"/>
    </row>
    <row r="233" spans="3:19" x14ac:dyDescent="0.25">
      <c r="C233" s="119"/>
      <c r="D233" s="1300" t="s">
        <v>503</v>
      </c>
      <c r="E233" s="1300"/>
      <c r="F233" s="1300"/>
      <c r="G233" s="1300"/>
      <c r="H233" s="1301"/>
      <c r="I233" s="189">
        <f>SUM(I218:I232)</f>
        <v>6400000</v>
      </c>
      <c r="J233" s="122"/>
      <c r="R233" s="115"/>
      <c r="S233" s="115"/>
    </row>
    <row r="234" spans="3:19" x14ac:dyDescent="0.25">
      <c r="C234" s="119"/>
      <c r="R234" s="115"/>
      <c r="S234" s="115"/>
    </row>
    <row r="235" spans="3:19" ht="16.5" thickBot="1" x14ac:dyDescent="0.3">
      <c r="C235" s="119"/>
      <c r="R235" s="115"/>
      <c r="S235" s="115"/>
    </row>
    <row r="236" spans="3:19" ht="16.5" thickBot="1" x14ac:dyDescent="0.3">
      <c r="C236" s="119"/>
      <c r="D236" s="1252" t="s">
        <v>504</v>
      </c>
      <c r="E236" s="1253"/>
      <c r="F236" s="1253"/>
      <c r="G236" s="1253"/>
      <c r="H236" s="1253"/>
      <c r="I236" s="1253"/>
      <c r="J236" s="1253"/>
      <c r="K236" s="1253"/>
      <c r="L236" s="1253"/>
      <c r="M236" s="1253"/>
      <c r="N236" s="1253"/>
      <c r="O236" s="1253"/>
      <c r="P236" s="1253"/>
      <c r="Q236" s="1253"/>
      <c r="R236" s="1254"/>
      <c r="S236" s="115"/>
    </row>
    <row r="237" spans="3:19" x14ac:dyDescent="0.25">
      <c r="C237" s="119"/>
      <c r="D237" s="59" t="s">
        <v>1131</v>
      </c>
      <c r="R237" s="115"/>
      <c r="S237" s="115"/>
    </row>
    <row r="238" spans="3:19" x14ac:dyDescent="0.25">
      <c r="C238" s="119"/>
      <c r="D238" s="59" t="s">
        <v>1132</v>
      </c>
      <c r="R238" s="115"/>
      <c r="S238" s="115"/>
    </row>
    <row r="239" spans="3:19" ht="16.5" thickBot="1" x14ac:dyDescent="0.3">
      <c r="C239" s="119"/>
      <c r="R239" s="115"/>
      <c r="S239" s="115"/>
    </row>
    <row r="240" spans="3:19" ht="16.5" thickBot="1" x14ac:dyDescent="0.3">
      <c r="C240" s="119"/>
      <c r="D240" s="1252" t="s">
        <v>505</v>
      </c>
      <c r="E240" s="1253"/>
      <c r="F240" s="1253"/>
      <c r="G240" s="1253"/>
      <c r="H240" s="1253"/>
      <c r="I240" s="1253"/>
      <c r="J240" s="1253"/>
      <c r="K240" s="1253"/>
      <c r="L240" s="1253"/>
      <c r="M240" s="1253"/>
      <c r="N240" s="1253"/>
      <c r="O240" s="1253"/>
      <c r="P240" s="1253"/>
      <c r="Q240" s="1253"/>
      <c r="R240" s="1254"/>
      <c r="S240" s="115"/>
    </row>
    <row r="241" spans="3:19" x14ac:dyDescent="0.25">
      <c r="C241" s="119"/>
      <c r="D241" s="1259" t="s">
        <v>506</v>
      </c>
      <c r="E241" s="1260"/>
      <c r="F241" s="1260"/>
      <c r="G241" s="1260"/>
      <c r="H241" s="1260"/>
      <c r="I241" s="1260"/>
      <c r="J241" s="1260"/>
      <c r="K241" s="1260"/>
      <c r="L241" s="24"/>
      <c r="M241" s="24"/>
      <c r="N241" s="24"/>
      <c r="O241" s="24"/>
      <c r="P241" s="24"/>
      <c r="Q241" s="24"/>
      <c r="R241" s="25"/>
      <c r="S241" s="115"/>
    </row>
    <row r="242" spans="3:19" x14ac:dyDescent="0.25">
      <c r="C242" s="119"/>
      <c r="D242" s="1246" t="s">
        <v>1019</v>
      </c>
      <c r="E242" s="1247"/>
      <c r="F242" s="1247"/>
      <c r="G242" s="1247"/>
      <c r="H242" s="1247"/>
      <c r="I242" s="1247"/>
      <c r="J242" s="1247"/>
      <c r="K242" s="24"/>
      <c r="L242" s="24"/>
      <c r="M242" s="24"/>
      <c r="N242" s="24"/>
      <c r="O242" s="24"/>
      <c r="P242" s="24"/>
      <c r="Q242" s="24"/>
      <c r="R242" s="25"/>
      <c r="S242" s="115"/>
    </row>
    <row r="243" spans="3:19" x14ac:dyDescent="0.25">
      <c r="C243" s="119"/>
      <c r="D243" s="1246" t="s">
        <v>1133</v>
      </c>
      <c r="E243" s="1247"/>
      <c r="F243" s="1247"/>
      <c r="G243" s="1247"/>
      <c r="H243" s="1247"/>
      <c r="R243" s="115"/>
      <c r="S243" s="115"/>
    </row>
    <row r="244" spans="3:19" x14ac:dyDescent="0.25">
      <c r="C244" s="119"/>
      <c r="D244" s="1248" t="s">
        <v>1134</v>
      </c>
      <c r="E244" s="1249"/>
      <c r="F244" s="1249"/>
      <c r="G244" s="1249"/>
      <c r="R244" s="115"/>
      <c r="S244" s="115"/>
    </row>
    <row r="245" spans="3:19" x14ac:dyDescent="0.25">
      <c r="C245" s="119"/>
      <c r="R245" s="115"/>
      <c r="S245" s="115"/>
    </row>
    <row r="246" spans="3:19" ht="16.5" thickBot="1" x14ac:dyDescent="0.3">
      <c r="C246" s="119"/>
      <c r="D246" s="192"/>
      <c r="E246" s="193"/>
      <c r="F246" s="193"/>
      <c r="G246" s="193"/>
      <c r="H246" s="193"/>
      <c r="I246" s="193"/>
      <c r="J246" s="193"/>
      <c r="K246" s="194"/>
      <c r="L246" s="194"/>
      <c r="M246" s="194"/>
      <c r="N246" s="194"/>
      <c r="O246" s="194"/>
      <c r="P246" s="194"/>
      <c r="Q246" s="194"/>
      <c r="R246" s="195"/>
      <c r="S246" s="115"/>
    </row>
    <row r="247" spans="3:19" x14ac:dyDescent="0.25">
      <c r="C247" s="119"/>
      <c r="D247" s="1250" t="s">
        <v>510</v>
      </c>
      <c r="E247" s="1251"/>
      <c r="F247" s="59" t="s">
        <v>511</v>
      </c>
      <c r="S247" s="115"/>
    </row>
    <row r="248" spans="3:19" ht="16.5" thickBot="1" x14ac:dyDescent="0.3">
      <c r="C248" s="196"/>
      <c r="D248" s="193"/>
      <c r="E248" s="193"/>
      <c r="F248" s="193"/>
      <c r="G248" s="193"/>
      <c r="H248" s="193"/>
      <c r="I248" s="193"/>
      <c r="J248" s="193"/>
      <c r="K248" s="193"/>
      <c r="L248" s="193"/>
      <c r="M248" s="193"/>
      <c r="N248" s="193"/>
      <c r="O248" s="193"/>
      <c r="P248" s="193"/>
      <c r="Q248" s="193"/>
      <c r="R248" s="193"/>
      <c r="S248" s="197"/>
    </row>
  </sheetData>
  <mergeCells count="37">
    <mergeCell ref="D247:E247"/>
    <mergeCell ref="D236:R236"/>
    <mergeCell ref="D240:R240"/>
    <mergeCell ref="D241:K241"/>
    <mergeCell ref="D242:J242"/>
    <mergeCell ref="D243:H243"/>
    <mergeCell ref="D244:G244"/>
    <mergeCell ref="D233:H233"/>
    <mergeCell ref="D159:K159"/>
    <mergeCell ref="D160:K160"/>
    <mergeCell ref="D161:K161"/>
    <mergeCell ref="D185:R185"/>
    <mergeCell ref="D187:K187"/>
    <mergeCell ref="D195:R195"/>
    <mergeCell ref="D197:K197"/>
    <mergeCell ref="D206:R206"/>
    <mergeCell ref="D207:K207"/>
    <mergeCell ref="D215:R215"/>
    <mergeCell ref="D216:E216"/>
    <mergeCell ref="D158:K158"/>
    <mergeCell ref="D41:P41"/>
    <mergeCell ref="D48:M48"/>
    <mergeCell ref="N48:R48"/>
    <mergeCell ref="D50:M50"/>
    <mergeCell ref="D103:R103"/>
    <mergeCell ref="D104:K104"/>
    <mergeCell ref="D110:R110"/>
    <mergeCell ref="D112:P112"/>
    <mergeCell ref="D134:R134"/>
    <mergeCell ref="D136:K136"/>
    <mergeCell ref="D157:R157"/>
    <mergeCell ref="D40:R40"/>
    <mergeCell ref="D15:J15"/>
    <mergeCell ref="D17:R17"/>
    <mergeCell ref="D18:P18"/>
    <mergeCell ref="D28:R28"/>
    <mergeCell ref="D29:R29"/>
  </mergeCells>
  <pageMargins left="0.7" right="0.7" top="0.75" bottom="0.75" header="0.3" footer="0.3"/>
  <pageSetup scale="6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246"/>
  <sheetViews>
    <sheetView showGridLines="0" topLeftCell="I51" zoomScale="70" zoomScaleNormal="70" workbookViewId="0">
      <selection activeCell="F33" sqref="F33"/>
    </sheetView>
  </sheetViews>
  <sheetFormatPr defaultColWidth="9.140625" defaultRowHeight="15.75" x14ac:dyDescent="0.25"/>
  <cols>
    <col min="1" max="3" width="9.140625" style="59"/>
    <col min="4" max="4" width="12.140625" style="59" customWidth="1"/>
    <col min="5" max="5" width="23.85546875" style="59" bestFit="1" customWidth="1"/>
    <col min="6" max="6" width="30.85546875" style="59" customWidth="1"/>
    <col min="7" max="7" width="23" style="59" bestFit="1" customWidth="1"/>
    <col min="8" max="8" width="30.42578125" style="59" customWidth="1"/>
    <col min="9" max="9" width="34.42578125" style="59" bestFit="1" customWidth="1"/>
    <col min="10" max="10" width="24.85546875" style="59" customWidth="1"/>
    <col min="11" max="11" width="63.140625" style="59" bestFit="1" customWidth="1"/>
    <col min="12" max="12" width="15.42578125" style="59" bestFit="1" customWidth="1"/>
    <col min="13" max="13" width="23" style="59" customWidth="1"/>
    <col min="14" max="14" width="22.85546875" style="59" customWidth="1"/>
    <col min="15" max="15" width="30.85546875" style="59" bestFit="1" customWidth="1"/>
    <col min="16" max="16" width="28.140625" style="59" customWidth="1"/>
    <col min="17" max="17" width="24.140625" style="59" customWidth="1"/>
    <col min="18" max="18" width="26.140625" style="59" customWidth="1"/>
    <col min="19" max="16384" width="9.140625" style="59"/>
  </cols>
  <sheetData>
    <row r="1" spans="3:19" ht="16.5" thickBot="1" x14ac:dyDescent="0.3"/>
    <row r="2" spans="3:19" x14ac:dyDescent="0.25">
      <c r="C2" s="111"/>
      <c r="D2" s="111"/>
      <c r="E2" s="112"/>
      <c r="F2" s="112"/>
      <c r="G2" s="112"/>
      <c r="H2" s="112"/>
      <c r="I2" s="112"/>
      <c r="J2" s="112"/>
      <c r="K2" s="112"/>
      <c r="L2" s="112"/>
      <c r="M2" s="112"/>
      <c r="N2" s="112"/>
      <c r="O2" s="112"/>
      <c r="P2" s="112"/>
      <c r="Q2" s="112"/>
      <c r="R2" s="113"/>
      <c r="S2" s="113"/>
    </row>
    <row r="3" spans="3:19" x14ac:dyDescent="0.25">
      <c r="C3" s="114"/>
      <c r="D3" s="114"/>
      <c r="R3" s="115"/>
      <c r="S3" s="115"/>
    </row>
    <row r="4" spans="3:19" x14ac:dyDescent="0.25">
      <c r="C4" s="114"/>
      <c r="D4" s="114"/>
      <c r="R4" s="115"/>
      <c r="S4" s="115"/>
    </row>
    <row r="5" spans="3:19" x14ac:dyDescent="0.25">
      <c r="C5" s="114"/>
      <c r="D5" s="114"/>
      <c r="R5" s="115"/>
      <c r="S5" s="115"/>
    </row>
    <row r="6" spans="3:19" x14ac:dyDescent="0.25">
      <c r="C6" s="114"/>
      <c r="D6" s="114"/>
      <c r="R6" s="115"/>
      <c r="S6" s="115"/>
    </row>
    <row r="7" spans="3:19" x14ac:dyDescent="0.25">
      <c r="C7" s="114"/>
      <c r="D7" s="114"/>
      <c r="R7" s="115"/>
      <c r="S7" s="115"/>
    </row>
    <row r="8" spans="3:19" x14ac:dyDescent="0.25">
      <c r="C8" s="114"/>
      <c r="D8" s="114"/>
      <c r="R8" s="115"/>
      <c r="S8" s="115"/>
    </row>
    <row r="9" spans="3:19" x14ac:dyDescent="0.25">
      <c r="C9" s="114"/>
      <c r="D9" s="114"/>
      <c r="R9" s="115"/>
      <c r="S9" s="115"/>
    </row>
    <row r="10" spans="3:19" x14ac:dyDescent="0.25">
      <c r="C10" s="114"/>
      <c r="D10" s="116" t="s">
        <v>0</v>
      </c>
      <c r="R10" s="115"/>
      <c r="S10" s="115"/>
    </row>
    <row r="11" spans="3:19" x14ac:dyDescent="0.25">
      <c r="C11" s="114"/>
      <c r="D11" s="117" t="s">
        <v>1</v>
      </c>
      <c r="E11" s="59" t="s">
        <v>2</v>
      </c>
      <c r="R11" s="115"/>
      <c r="S11" s="115"/>
    </row>
    <row r="12" spans="3:19" x14ac:dyDescent="0.25">
      <c r="C12" s="114"/>
      <c r="D12" s="117" t="s">
        <v>3</v>
      </c>
      <c r="E12" s="59" t="s">
        <v>4</v>
      </c>
      <c r="R12" s="115"/>
      <c r="S12" s="115"/>
    </row>
    <row r="13" spans="3:19" x14ac:dyDescent="0.25">
      <c r="C13" s="114"/>
      <c r="D13" s="117" t="s">
        <v>5</v>
      </c>
      <c r="E13" s="118"/>
      <c r="R13" s="115"/>
      <c r="S13" s="115"/>
    </row>
    <row r="14" spans="3:19" x14ac:dyDescent="0.25">
      <c r="C14" s="114"/>
      <c r="D14" s="114"/>
      <c r="R14" s="115"/>
      <c r="S14" s="115"/>
    </row>
    <row r="15" spans="3:19" ht="28.5" x14ac:dyDescent="0.45">
      <c r="C15" s="114"/>
      <c r="D15" s="1287" t="s">
        <v>1135</v>
      </c>
      <c r="E15" s="1288"/>
      <c r="F15" s="1288"/>
      <c r="G15" s="1288"/>
      <c r="H15" s="1288"/>
      <c r="I15" s="1288"/>
      <c r="J15" s="1288"/>
      <c r="R15" s="115"/>
      <c r="S15" s="115"/>
    </row>
    <row r="16" spans="3:19" ht="16.5" thickBot="1" x14ac:dyDescent="0.3">
      <c r="C16" s="114"/>
      <c r="D16" s="114"/>
      <c r="R16" s="115"/>
      <c r="S16" s="115"/>
    </row>
    <row r="17" spans="3:19" ht="24" thickBot="1" x14ac:dyDescent="0.3">
      <c r="C17" s="119"/>
      <c r="D17" s="1311" t="s">
        <v>7</v>
      </c>
      <c r="E17" s="1312"/>
      <c r="F17" s="1312"/>
      <c r="G17" s="1312"/>
      <c r="H17" s="1312"/>
      <c r="I17" s="1312"/>
      <c r="J17" s="1312"/>
      <c r="K17" s="1312"/>
      <c r="L17" s="1312"/>
      <c r="M17" s="1312"/>
      <c r="N17" s="1312"/>
      <c r="O17" s="1312"/>
      <c r="P17" s="1312"/>
      <c r="Q17" s="1312"/>
      <c r="R17" s="1313"/>
      <c r="S17" s="115"/>
    </row>
    <row r="18" spans="3:19" ht="23.25" x14ac:dyDescent="0.35">
      <c r="C18" s="119"/>
      <c r="D18" s="1314" t="s">
        <v>1136</v>
      </c>
      <c r="E18" s="1314"/>
      <c r="F18" s="1314"/>
      <c r="G18" s="1314"/>
      <c r="H18" s="1314"/>
      <c r="I18" s="1314"/>
      <c r="J18" s="1314"/>
      <c r="K18" s="1314"/>
      <c r="L18" s="1314"/>
      <c r="M18" s="1314"/>
      <c r="N18" s="1314"/>
      <c r="O18" s="1314"/>
      <c r="P18" s="1314"/>
      <c r="Q18" s="203"/>
      <c r="R18" s="204"/>
      <c r="S18" s="115"/>
    </row>
    <row r="19" spans="3:19" ht="47.25" x14ac:dyDescent="0.25">
      <c r="C19" s="119"/>
      <c r="D19" s="120" t="s">
        <v>9</v>
      </c>
      <c r="E19" s="120" t="s">
        <v>10</v>
      </c>
      <c r="F19" s="121" t="s">
        <v>11</v>
      </c>
      <c r="G19" s="122" t="s">
        <v>12</v>
      </c>
      <c r="H19" s="121" t="s">
        <v>13</v>
      </c>
      <c r="I19" s="122" t="s">
        <v>14</v>
      </c>
      <c r="J19" s="121" t="s">
        <v>15</v>
      </c>
      <c r="K19" s="122" t="s">
        <v>16</v>
      </c>
      <c r="L19" s="122" t="s">
        <v>17</v>
      </c>
      <c r="M19" s="122" t="s">
        <v>18</v>
      </c>
      <c r="N19" s="123" t="s">
        <v>19</v>
      </c>
      <c r="O19" s="122" t="s">
        <v>20</v>
      </c>
      <c r="P19" s="122" t="s">
        <v>21</v>
      </c>
      <c r="Q19" s="124"/>
      <c r="R19" s="115"/>
      <c r="S19" s="115"/>
    </row>
    <row r="20" spans="3:19" ht="95.25" customHeight="1" x14ac:dyDescent="0.25">
      <c r="C20" s="119"/>
      <c r="D20" s="125">
        <v>1</v>
      </c>
      <c r="E20" s="126">
        <v>43930</v>
      </c>
      <c r="F20" s="127" t="s">
        <v>22</v>
      </c>
      <c r="G20" s="128" t="s">
        <v>23</v>
      </c>
      <c r="H20" s="127">
        <v>49</v>
      </c>
      <c r="I20" s="128" t="s">
        <v>24</v>
      </c>
      <c r="J20" s="127" t="s">
        <v>25</v>
      </c>
      <c r="K20" s="129">
        <v>77</v>
      </c>
      <c r="L20" s="128" t="s">
        <v>821</v>
      </c>
      <c r="M20" s="130">
        <v>2023</v>
      </c>
      <c r="N20" s="127">
        <v>804</v>
      </c>
      <c r="O20" s="127">
        <v>2023</v>
      </c>
      <c r="P20" s="127" t="s">
        <v>1021</v>
      </c>
      <c r="Q20" s="131"/>
      <c r="R20" s="115"/>
      <c r="S20" s="115"/>
    </row>
    <row r="21" spans="3:19" ht="69" customHeight="1" x14ac:dyDescent="0.25">
      <c r="C21" s="119"/>
      <c r="D21" s="125">
        <v>2</v>
      </c>
      <c r="E21" s="126">
        <v>43932</v>
      </c>
      <c r="F21" s="127" t="s">
        <v>27</v>
      </c>
      <c r="G21" s="128" t="s">
        <v>28</v>
      </c>
      <c r="H21" s="127">
        <v>35</v>
      </c>
      <c r="I21" s="128" t="s">
        <v>29</v>
      </c>
      <c r="J21" s="127" t="s">
        <v>1137</v>
      </c>
      <c r="K21" s="129" t="s">
        <v>31</v>
      </c>
      <c r="L21" s="128" t="s">
        <v>822</v>
      </c>
      <c r="M21" s="130">
        <v>2021</v>
      </c>
      <c r="N21" s="127">
        <v>57.4</v>
      </c>
      <c r="O21" s="127">
        <v>2021</v>
      </c>
      <c r="P21" s="135" t="s">
        <v>1138</v>
      </c>
      <c r="Q21" s="131"/>
      <c r="R21" s="115"/>
      <c r="S21" s="115"/>
    </row>
    <row r="22" spans="3:19" ht="59.25" customHeight="1" x14ac:dyDescent="0.25">
      <c r="C22" s="119"/>
      <c r="D22" s="125">
        <v>3</v>
      </c>
      <c r="E22" s="126" t="s">
        <v>33</v>
      </c>
      <c r="F22" s="127" t="s">
        <v>34</v>
      </c>
      <c r="G22" s="128" t="s">
        <v>28</v>
      </c>
      <c r="H22" s="127">
        <v>46</v>
      </c>
      <c r="I22" s="128" t="s">
        <v>35</v>
      </c>
      <c r="J22" s="127" t="s">
        <v>30</v>
      </c>
      <c r="K22" s="129" t="s">
        <v>36</v>
      </c>
      <c r="L22" s="132">
        <v>19000</v>
      </c>
      <c r="M22" s="130">
        <v>2021</v>
      </c>
      <c r="N22" s="127">
        <v>218.06</v>
      </c>
      <c r="O22" s="127">
        <v>2021</v>
      </c>
      <c r="P22" s="127" t="s">
        <v>300</v>
      </c>
      <c r="Q22" s="131"/>
      <c r="R22" s="115"/>
      <c r="S22" s="115"/>
    </row>
    <row r="23" spans="3:19" ht="42" customHeight="1" x14ac:dyDescent="0.25">
      <c r="C23" s="119"/>
      <c r="D23" s="125">
        <v>4</v>
      </c>
      <c r="E23" s="126" t="s">
        <v>825</v>
      </c>
      <c r="F23" s="127" t="s">
        <v>826</v>
      </c>
      <c r="G23" s="128" t="s">
        <v>28</v>
      </c>
      <c r="H23" s="127">
        <v>35</v>
      </c>
      <c r="I23" s="128" t="s">
        <v>827</v>
      </c>
      <c r="J23" s="127" t="s">
        <v>828</v>
      </c>
      <c r="K23" s="129"/>
      <c r="L23" s="132"/>
      <c r="M23" s="133"/>
      <c r="N23" s="129"/>
      <c r="O23" s="129"/>
      <c r="P23" s="127" t="s">
        <v>300</v>
      </c>
      <c r="Q23" s="131"/>
      <c r="R23" s="115"/>
      <c r="S23" s="115"/>
    </row>
    <row r="24" spans="3:19" ht="42" customHeight="1" x14ac:dyDescent="0.25">
      <c r="C24" s="119"/>
      <c r="D24" s="125">
        <v>5</v>
      </c>
      <c r="E24" s="126">
        <v>44354</v>
      </c>
      <c r="F24" s="127" t="s">
        <v>830</v>
      </c>
      <c r="G24" s="128" t="s">
        <v>28</v>
      </c>
      <c r="H24" s="127" t="s">
        <v>831</v>
      </c>
      <c r="I24" s="128" t="s">
        <v>831</v>
      </c>
      <c r="J24" s="127" t="s">
        <v>30</v>
      </c>
      <c r="K24" s="129" t="s">
        <v>832</v>
      </c>
      <c r="L24" s="128" t="s">
        <v>124</v>
      </c>
      <c r="M24" s="133" t="s">
        <v>124</v>
      </c>
      <c r="N24" s="129" t="s">
        <v>124</v>
      </c>
      <c r="O24" s="129" t="s">
        <v>124</v>
      </c>
      <c r="P24" s="127" t="s">
        <v>300</v>
      </c>
      <c r="Q24" s="131"/>
      <c r="R24" s="115"/>
      <c r="S24" s="115"/>
    </row>
    <row r="25" spans="3:19" x14ac:dyDescent="0.25">
      <c r="C25" s="119"/>
      <c r="H25" s="131"/>
      <c r="J25" s="131"/>
      <c r="K25" s="131"/>
      <c r="L25" s="131"/>
      <c r="M25" s="131"/>
      <c r="N25" s="131"/>
      <c r="O25" s="131"/>
      <c r="P25" s="131"/>
      <c r="Q25" s="131"/>
      <c r="R25" s="115"/>
      <c r="S25" s="115"/>
    </row>
    <row r="26" spans="3:19" x14ac:dyDescent="0.25">
      <c r="C26" s="119"/>
      <c r="H26" s="131"/>
      <c r="J26" s="131"/>
      <c r="K26" s="131"/>
      <c r="L26" s="131"/>
      <c r="M26" s="131"/>
      <c r="N26" s="131"/>
      <c r="O26" s="131"/>
      <c r="P26" s="131"/>
      <c r="Q26" s="131"/>
      <c r="R26" s="115"/>
      <c r="S26" s="115"/>
    </row>
    <row r="27" spans="3:19" ht="16.5" thickBot="1" x14ac:dyDescent="0.3">
      <c r="C27" s="119"/>
      <c r="R27" s="115"/>
      <c r="S27" s="115"/>
    </row>
    <row r="28" spans="3:19" ht="24" thickBot="1" x14ac:dyDescent="0.4">
      <c r="C28" s="119"/>
      <c r="D28" s="1308" t="s">
        <v>37</v>
      </c>
      <c r="E28" s="1309"/>
      <c r="F28" s="1309"/>
      <c r="G28" s="1309"/>
      <c r="H28" s="1309"/>
      <c r="I28" s="1309"/>
      <c r="J28" s="1309"/>
      <c r="K28" s="1309"/>
      <c r="L28" s="1309"/>
      <c r="M28" s="1309"/>
      <c r="N28" s="1309"/>
      <c r="O28" s="1309"/>
      <c r="P28" s="1309"/>
      <c r="Q28" s="1309"/>
      <c r="R28" s="1310"/>
      <c r="S28" s="115"/>
    </row>
    <row r="29" spans="3:19" ht="23.25" x14ac:dyDescent="0.35">
      <c r="C29" s="119"/>
      <c r="D29" s="1315" t="s">
        <v>1139</v>
      </c>
      <c r="E29" s="1316"/>
      <c r="F29" s="1316"/>
      <c r="G29" s="1316"/>
      <c r="H29" s="1316"/>
      <c r="I29" s="1316"/>
      <c r="J29" s="1316"/>
      <c r="K29" s="1316"/>
      <c r="L29" s="1316"/>
      <c r="M29" s="1316"/>
      <c r="N29" s="1316"/>
      <c r="O29" s="1316"/>
      <c r="P29" s="1316"/>
      <c r="Q29" s="1316"/>
      <c r="R29" s="1317"/>
      <c r="S29" s="115"/>
    </row>
    <row r="30" spans="3:19" ht="35.450000000000003" customHeight="1" x14ac:dyDescent="0.25">
      <c r="C30" s="119"/>
      <c r="D30" s="120" t="s">
        <v>9</v>
      </c>
      <c r="E30" s="120" t="s">
        <v>10</v>
      </c>
      <c r="F30" s="121" t="s">
        <v>39</v>
      </c>
      <c r="G30" s="122" t="s">
        <v>12</v>
      </c>
      <c r="H30" s="122" t="s">
        <v>40</v>
      </c>
      <c r="I30" s="122" t="s">
        <v>41</v>
      </c>
      <c r="J30" s="121" t="s">
        <v>42</v>
      </c>
      <c r="K30" s="122" t="s">
        <v>43</v>
      </c>
      <c r="L30" s="140" t="s">
        <v>14</v>
      </c>
      <c r="M30" s="122" t="s">
        <v>44</v>
      </c>
      <c r="N30" s="123" t="s">
        <v>45</v>
      </c>
      <c r="O30" s="122" t="s">
        <v>46</v>
      </c>
      <c r="P30" s="122" t="s">
        <v>47</v>
      </c>
      <c r="Q30" s="122" t="s">
        <v>21</v>
      </c>
      <c r="R30" s="141"/>
      <c r="S30" s="115"/>
    </row>
    <row r="31" spans="3:19" ht="31.5" x14ac:dyDescent="0.25">
      <c r="C31" s="119"/>
      <c r="D31" s="143">
        <v>1</v>
      </c>
      <c r="E31" s="128" t="s">
        <v>519</v>
      </c>
      <c r="F31" s="127"/>
      <c r="G31" s="128" t="s">
        <v>526</v>
      </c>
      <c r="H31" s="127" t="s">
        <v>619</v>
      </c>
      <c r="I31" s="128" t="s">
        <v>528</v>
      </c>
      <c r="J31" s="127">
        <v>143</v>
      </c>
      <c r="K31" s="128" t="s">
        <v>529</v>
      </c>
      <c r="L31" s="127" t="s">
        <v>530</v>
      </c>
      <c r="M31" s="127" t="s">
        <v>536</v>
      </c>
      <c r="N31" s="127" t="s">
        <v>532</v>
      </c>
      <c r="O31" s="128" t="s">
        <v>537</v>
      </c>
      <c r="P31" s="127" t="s">
        <v>538</v>
      </c>
      <c r="Q31" s="127" t="s">
        <v>1023</v>
      </c>
      <c r="R31" s="115"/>
      <c r="S31" s="115"/>
    </row>
    <row r="32" spans="3:19" ht="46.5" customHeight="1" x14ac:dyDescent="0.25">
      <c r="C32" s="119"/>
      <c r="D32" s="143">
        <v>2</v>
      </c>
      <c r="E32" s="128" t="s">
        <v>861</v>
      </c>
      <c r="F32" s="127" t="s">
        <v>862</v>
      </c>
      <c r="G32" s="128" t="s">
        <v>526</v>
      </c>
      <c r="H32" s="127" t="s">
        <v>863</v>
      </c>
      <c r="I32" s="128" t="s">
        <v>528</v>
      </c>
      <c r="J32" s="127">
        <v>143</v>
      </c>
      <c r="K32" s="128" t="s">
        <v>529</v>
      </c>
      <c r="L32" s="127" t="s">
        <v>530</v>
      </c>
      <c r="M32" s="127" t="s">
        <v>864</v>
      </c>
      <c r="N32" s="127" t="s">
        <v>532</v>
      </c>
      <c r="O32" s="128" t="s">
        <v>865</v>
      </c>
      <c r="P32" s="127" t="s">
        <v>866</v>
      </c>
      <c r="Q32" s="127" t="s">
        <v>867</v>
      </c>
      <c r="R32" s="115"/>
      <c r="S32" s="115"/>
    </row>
    <row r="33" spans="3:19" ht="94.5" x14ac:dyDescent="0.25">
      <c r="C33" s="119"/>
      <c r="D33" s="142">
        <v>3</v>
      </c>
      <c r="E33" s="128"/>
      <c r="F33" s="127"/>
      <c r="G33" s="128" t="s">
        <v>48</v>
      </c>
      <c r="H33" s="127" t="s">
        <v>49</v>
      </c>
      <c r="I33" s="128" t="s">
        <v>50</v>
      </c>
      <c r="J33" s="127" t="s">
        <v>51</v>
      </c>
      <c r="K33" s="128" t="s">
        <v>52</v>
      </c>
      <c r="L33" s="127" t="s">
        <v>53</v>
      </c>
      <c r="M33" s="128" t="s">
        <v>54</v>
      </c>
      <c r="N33" s="127" t="s">
        <v>55</v>
      </c>
      <c r="O33" s="128">
        <v>1.18</v>
      </c>
      <c r="P33" s="127"/>
      <c r="Q33" s="127" t="s">
        <v>56</v>
      </c>
      <c r="R33" s="115"/>
      <c r="S33" s="115"/>
    </row>
    <row r="34" spans="3:19" ht="31.5" x14ac:dyDescent="0.25">
      <c r="C34" s="119"/>
      <c r="D34" s="142">
        <v>4</v>
      </c>
      <c r="E34" s="128" t="s">
        <v>519</v>
      </c>
      <c r="F34" s="127"/>
      <c r="G34" s="128" t="s">
        <v>48</v>
      </c>
      <c r="H34" s="127" t="s">
        <v>520</v>
      </c>
      <c r="I34" s="128" t="s">
        <v>50</v>
      </c>
      <c r="J34" s="127" t="s">
        <v>51</v>
      </c>
      <c r="K34" s="128" t="s">
        <v>52</v>
      </c>
      <c r="L34" s="127" t="s">
        <v>53</v>
      </c>
      <c r="M34" s="127" t="s">
        <v>521</v>
      </c>
      <c r="N34" s="127" t="s">
        <v>522</v>
      </c>
      <c r="O34" s="128" t="s">
        <v>523</v>
      </c>
      <c r="P34" s="127" t="s">
        <v>524</v>
      </c>
      <c r="Q34" s="127" t="s">
        <v>32</v>
      </c>
      <c r="R34" s="115"/>
      <c r="S34" s="115"/>
    </row>
    <row r="35" spans="3:19" ht="31.5" x14ac:dyDescent="0.25">
      <c r="C35" s="119"/>
      <c r="D35" s="142">
        <v>5</v>
      </c>
      <c r="E35" s="128" t="s">
        <v>519</v>
      </c>
      <c r="F35" s="127"/>
      <c r="G35" s="128" t="s">
        <v>48</v>
      </c>
      <c r="H35" s="127" t="s">
        <v>520</v>
      </c>
      <c r="I35" s="128" t="s">
        <v>50</v>
      </c>
      <c r="J35" s="127" t="s">
        <v>615</v>
      </c>
      <c r="K35" s="128" t="s">
        <v>52</v>
      </c>
      <c r="L35" s="127" t="s">
        <v>53</v>
      </c>
      <c r="M35" s="127" t="s">
        <v>616</v>
      </c>
      <c r="N35" s="127" t="s">
        <v>396</v>
      </c>
      <c r="O35" s="128" t="s">
        <v>617</v>
      </c>
      <c r="P35" s="127" t="s">
        <v>618</v>
      </c>
      <c r="Q35" s="127" t="s">
        <v>32</v>
      </c>
      <c r="R35" s="115"/>
      <c r="S35" s="115"/>
    </row>
    <row r="36" spans="3:19" ht="31.5" x14ac:dyDescent="0.25">
      <c r="C36" s="119"/>
      <c r="D36" s="142">
        <v>6</v>
      </c>
      <c r="E36" s="128" t="s">
        <v>834</v>
      </c>
      <c r="F36" s="127"/>
      <c r="G36" s="128" t="s">
        <v>48</v>
      </c>
      <c r="H36" s="127" t="s">
        <v>835</v>
      </c>
      <c r="I36" s="128" t="s">
        <v>50</v>
      </c>
      <c r="J36" s="127" t="s">
        <v>615</v>
      </c>
      <c r="K36" s="128" t="s">
        <v>52</v>
      </c>
      <c r="L36" s="127" t="s">
        <v>53</v>
      </c>
      <c r="M36" s="127" t="s">
        <v>836</v>
      </c>
      <c r="N36" s="127" t="s">
        <v>522</v>
      </c>
      <c r="O36" s="128" t="s">
        <v>837</v>
      </c>
      <c r="P36" s="127" t="s">
        <v>838</v>
      </c>
      <c r="Q36" s="127" t="s">
        <v>32</v>
      </c>
      <c r="R36" s="115"/>
      <c r="S36" s="115"/>
    </row>
    <row r="37" spans="3:19" x14ac:dyDescent="0.25">
      <c r="C37" s="119"/>
      <c r="R37" s="115"/>
      <c r="S37" s="115"/>
    </row>
    <row r="38" spans="3:19" x14ac:dyDescent="0.25">
      <c r="C38" s="119"/>
      <c r="R38" s="115"/>
      <c r="S38" s="115"/>
    </row>
    <row r="39" spans="3:19" ht="36.75" customHeight="1" x14ac:dyDescent="0.25">
      <c r="C39" s="119"/>
      <c r="R39" s="115"/>
      <c r="S39" s="115"/>
    </row>
    <row r="40" spans="3:19" ht="36" customHeight="1" x14ac:dyDescent="0.25">
      <c r="C40" s="119"/>
      <c r="D40" s="120"/>
      <c r="E40" s="105"/>
      <c r="F40" s="106"/>
      <c r="G40" s="107"/>
      <c r="H40" s="106"/>
      <c r="I40" s="107"/>
      <c r="J40" s="106"/>
      <c r="K40" s="106"/>
      <c r="L40" s="108"/>
      <c r="M40" s="106"/>
      <c r="N40" s="109"/>
      <c r="O40" s="106"/>
      <c r="P40" s="106"/>
      <c r="Q40" s="110"/>
      <c r="R40" s="115"/>
      <c r="S40" s="115"/>
    </row>
    <row r="41" spans="3:19" ht="16.5" thickBot="1" x14ac:dyDescent="0.3">
      <c r="C41" s="119"/>
      <c r="F41" s="131"/>
      <c r="H41" s="131"/>
      <c r="J41" s="131"/>
      <c r="K41" s="131"/>
      <c r="L41" s="131"/>
      <c r="M41" s="131"/>
      <c r="N41" s="131"/>
      <c r="O41" s="131"/>
      <c r="P41" s="131"/>
      <c r="Q41" s="131"/>
      <c r="R41" s="115"/>
      <c r="S41" s="115"/>
    </row>
    <row r="42" spans="3:19" ht="24" thickBot="1" x14ac:dyDescent="0.4">
      <c r="C42" s="119"/>
      <c r="D42" s="1308" t="s">
        <v>57</v>
      </c>
      <c r="E42" s="1309"/>
      <c r="F42" s="1309"/>
      <c r="G42" s="1309"/>
      <c r="H42" s="1309"/>
      <c r="I42" s="1309"/>
      <c r="J42" s="1309"/>
      <c r="K42" s="1309"/>
      <c r="L42" s="1309"/>
      <c r="M42" s="1309"/>
      <c r="N42" s="1309"/>
      <c r="O42" s="1309"/>
      <c r="P42" s="1309"/>
      <c r="Q42" s="1309"/>
      <c r="R42" s="1310"/>
      <c r="S42" s="115"/>
    </row>
    <row r="43" spans="3:19" ht="23.25" x14ac:dyDescent="0.35">
      <c r="C43" s="119"/>
      <c r="D43" s="1315" t="s">
        <v>1024</v>
      </c>
      <c r="E43" s="1316"/>
      <c r="F43" s="1316"/>
      <c r="G43" s="1316"/>
      <c r="H43" s="1316"/>
      <c r="I43" s="1316"/>
      <c r="J43" s="1316"/>
      <c r="K43" s="1316"/>
      <c r="L43" s="1316"/>
      <c r="M43" s="1316"/>
      <c r="N43" s="1316"/>
      <c r="O43" s="1316"/>
      <c r="P43" s="1316"/>
      <c r="Q43" s="209"/>
      <c r="R43" s="210"/>
      <c r="S43" s="115"/>
    </row>
    <row r="44" spans="3:19" x14ac:dyDescent="0.25">
      <c r="C44" s="119"/>
      <c r="D44" s="120" t="s">
        <v>9</v>
      </c>
      <c r="E44" s="120" t="s">
        <v>59</v>
      </c>
      <c r="F44" s="120" t="s">
        <v>12</v>
      </c>
      <c r="G44" s="121" t="s">
        <v>60</v>
      </c>
      <c r="H44" s="122" t="s">
        <v>61</v>
      </c>
      <c r="I44" s="122" t="s">
        <v>62</v>
      </c>
      <c r="J44" s="122" t="s">
        <v>63</v>
      </c>
      <c r="K44" s="122" t="s">
        <v>43</v>
      </c>
      <c r="L44" s="122" t="s">
        <v>14</v>
      </c>
      <c r="M44" s="122" t="s">
        <v>64</v>
      </c>
      <c r="N44" s="122" t="s">
        <v>65</v>
      </c>
      <c r="O44" s="122" t="s">
        <v>66</v>
      </c>
      <c r="P44" s="122" t="s">
        <v>67</v>
      </c>
      <c r="Q44" s="122" t="s">
        <v>68</v>
      </c>
      <c r="R44" s="122" t="s">
        <v>21</v>
      </c>
      <c r="S44" s="115"/>
    </row>
    <row r="45" spans="3:19" ht="31.5" x14ac:dyDescent="0.25">
      <c r="C45" s="119"/>
      <c r="D45" s="143">
        <v>1</v>
      </c>
      <c r="E45" s="128" t="s">
        <v>48</v>
      </c>
      <c r="F45" s="144" t="s">
        <v>527</v>
      </c>
      <c r="G45" s="148" t="s">
        <v>877</v>
      </c>
      <c r="H45" s="144"/>
      <c r="I45" s="144" t="s">
        <v>871</v>
      </c>
      <c r="J45" s="128" t="s">
        <v>615</v>
      </c>
      <c r="K45" s="144" t="s">
        <v>1025</v>
      </c>
      <c r="L45" s="148" t="s">
        <v>421</v>
      </c>
      <c r="M45" s="144" t="s">
        <v>171</v>
      </c>
      <c r="N45" s="127" t="s">
        <v>879</v>
      </c>
      <c r="O45" s="127" t="s">
        <v>370</v>
      </c>
      <c r="P45" s="177">
        <v>44234</v>
      </c>
      <c r="Q45" s="128">
        <v>44</v>
      </c>
      <c r="R45" s="144" t="s">
        <v>112</v>
      </c>
      <c r="S45" s="115"/>
    </row>
    <row r="46" spans="3:19" x14ac:dyDescent="0.25">
      <c r="C46" s="119"/>
      <c r="D46" s="206">
        <v>2</v>
      </c>
      <c r="E46" s="227" t="s">
        <v>336</v>
      </c>
      <c r="F46" s="159" t="s">
        <v>1140</v>
      </c>
      <c r="G46" s="144" t="s">
        <v>1027</v>
      </c>
      <c r="H46" s="144" t="s">
        <v>871</v>
      </c>
      <c r="I46" s="147" t="s">
        <v>871</v>
      </c>
      <c r="J46" s="127" t="s">
        <v>872</v>
      </c>
      <c r="K46" s="228" t="s">
        <v>1028</v>
      </c>
      <c r="L46" s="144" t="s">
        <v>456</v>
      </c>
      <c r="M46" s="144" t="s">
        <v>1141</v>
      </c>
      <c r="N46" s="144"/>
      <c r="O46" s="130" t="s">
        <v>101</v>
      </c>
      <c r="P46" s="127" t="s">
        <v>1029</v>
      </c>
      <c r="Q46" s="144">
        <v>8</v>
      </c>
      <c r="R46" s="106" t="s">
        <v>112</v>
      </c>
      <c r="S46" s="115"/>
    </row>
    <row r="47" spans="3:19" x14ac:dyDescent="0.25">
      <c r="C47" s="119"/>
      <c r="D47" s="145"/>
      <c r="E47" s="124"/>
      <c r="F47" s="124"/>
      <c r="G47" s="124"/>
      <c r="H47" s="145"/>
      <c r="I47" s="124"/>
      <c r="J47" s="124"/>
      <c r="K47" s="124"/>
      <c r="L47" s="124"/>
      <c r="M47" s="124"/>
      <c r="N47" s="124"/>
      <c r="O47" s="124"/>
      <c r="P47" s="124"/>
      <c r="Q47" s="124"/>
      <c r="R47" s="115"/>
      <c r="S47" s="115"/>
    </row>
    <row r="48" spans="3:19" x14ac:dyDescent="0.25">
      <c r="C48" s="119"/>
      <c r="D48" s="145"/>
      <c r="E48" s="124"/>
      <c r="F48" s="124"/>
      <c r="G48" s="124"/>
      <c r="H48" s="145"/>
      <c r="I48" s="124"/>
      <c r="J48" s="124"/>
      <c r="K48" s="124"/>
      <c r="L48" s="124"/>
      <c r="M48" s="124"/>
      <c r="N48" s="124"/>
      <c r="O48" s="124"/>
      <c r="P48" s="124"/>
      <c r="Q48" s="124"/>
      <c r="R48" s="115"/>
      <c r="S48" s="115"/>
    </row>
    <row r="49" spans="3:19" ht="16.5" thickBot="1" x14ac:dyDescent="0.3">
      <c r="C49" s="119"/>
      <c r="D49" s="145"/>
      <c r="E49" s="124"/>
      <c r="F49" s="124"/>
      <c r="G49" s="124"/>
      <c r="H49" s="145"/>
      <c r="I49" s="124"/>
      <c r="J49" s="124"/>
      <c r="K49" s="124"/>
      <c r="L49" s="124"/>
      <c r="M49" s="124"/>
      <c r="N49" s="124"/>
      <c r="O49" s="124"/>
      <c r="P49" s="124"/>
      <c r="Q49" s="124"/>
      <c r="R49" s="115"/>
      <c r="S49" s="115"/>
    </row>
    <row r="50" spans="3:19" ht="24" thickBot="1" x14ac:dyDescent="0.4">
      <c r="C50" s="119"/>
      <c r="D50" s="1308" t="s">
        <v>69</v>
      </c>
      <c r="E50" s="1309"/>
      <c r="F50" s="1309"/>
      <c r="G50" s="1309"/>
      <c r="H50" s="1309"/>
      <c r="I50" s="1309"/>
      <c r="J50" s="1309"/>
      <c r="K50" s="1309"/>
      <c r="L50" s="1309"/>
      <c r="M50" s="1309"/>
      <c r="N50" s="1289"/>
      <c r="O50" s="1289"/>
      <c r="P50" s="1289"/>
      <c r="Q50" s="1289"/>
      <c r="R50" s="1289"/>
      <c r="S50" s="115"/>
    </row>
    <row r="51" spans="3:19" ht="23.25" x14ac:dyDescent="0.35">
      <c r="C51" s="119"/>
      <c r="D51" s="211"/>
      <c r="E51" s="209"/>
      <c r="F51" s="209"/>
      <c r="G51" s="209"/>
      <c r="H51" s="209"/>
      <c r="I51" s="209"/>
      <c r="J51" s="209"/>
      <c r="K51" s="209"/>
      <c r="L51" s="209"/>
      <c r="M51" s="209"/>
      <c r="N51" s="24"/>
      <c r="O51" s="24"/>
      <c r="P51" s="24"/>
      <c r="Q51" s="24"/>
      <c r="R51" s="25"/>
      <c r="S51" s="115"/>
    </row>
    <row r="52" spans="3:19" ht="23.25" x14ac:dyDescent="0.35">
      <c r="C52" s="119"/>
      <c r="D52" s="1314" t="s">
        <v>1142</v>
      </c>
      <c r="E52" s="1314"/>
      <c r="F52" s="1314"/>
      <c r="G52" s="1314"/>
      <c r="H52" s="1314"/>
      <c r="I52" s="1314"/>
      <c r="J52" s="1314"/>
      <c r="K52" s="1314"/>
      <c r="L52" s="1314"/>
      <c r="M52" s="1314"/>
      <c r="N52" s="124"/>
      <c r="O52" s="124"/>
      <c r="P52" s="124"/>
      <c r="Q52" s="124"/>
      <c r="R52" s="115"/>
      <c r="S52" s="115"/>
    </row>
    <row r="53" spans="3:19" ht="31.5" x14ac:dyDescent="0.25">
      <c r="C53" s="119"/>
      <c r="D53" s="120" t="s">
        <v>9</v>
      </c>
      <c r="E53" s="120" t="s">
        <v>10</v>
      </c>
      <c r="F53" s="122" t="s">
        <v>11</v>
      </c>
      <c r="G53" s="122" t="s">
        <v>12</v>
      </c>
      <c r="H53" s="122" t="s">
        <v>71</v>
      </c>
      <c r="I53" s="120" t="s">
        <v>72</v>
      </c>
      <c r="J53" s="120" t="s">
        <v>73</v>
      </c>
      <c r="K53" s="122" t="s">
        <v>74</v>
      </c>
      <c r="L53" s="122" t="s">
        <v>75</v>
      </c>
      <c r="M53" s="122" t="s">
        <v>21</v>
      </c>
      <c r="O53" s="124"/>
      <c r="P53" s="124"/>
      <c r="Q53" s="124"/>
      <c r="R53" s="115"/>
      <c r="S53" s="115"/>
    </row>
    <row r="54" spans="3:19" x14ac:dyDescent="0.25">
      <c r="C54" s="119"/>
      <c r="D54" s="120"/>
      <c r="E54" s="120"/>
      <c r="F54" s="122"/>
      <c r="G54" s="122"/>
      <c r="H54" s="122"/>
      <c r="I54" s="120"/>
      <c r="J54" s="120"/>
      <c r="K54" s="122"/>
      <c r="L54" s="122"/>
      <c r="M54" s="122"/>
      <c r="O54" s="124"/>
      <c r="P54" s="124"/>
      <c r="Q54" s="124"/>
      <c r="R54" s="115"/>
      <c r="S54" s="115"/>
    </row>
    <row r="55" spans="3:19" ht="34.5" customHeight="1" x14ac:dyDescent="0.25">
      <c r="C55" s="119"/>
      <c r="D55" s="143">
        <v>1</v>
      </c>
      <c r="E55" s="159" t="s">
        <v>1031</v>
      </c>
      <c r="F55" s="144" t="s">
        <v>1032</v>
      </c>
      <c r="G55" s="144" t="s">
        <v>410</v>
      </c>
      <c r="H55" s="144" t="s">
        <v>1033</v>
      </c>
      <c r="I55" s="159" t="s">
        <v>1034</v>
      </c>
      <c r="J55" s="159" t="s">
        <v>124</v>
      </c>
      <c r="K55" s="222">
        <v>120647.5</v>
      </c>
      <c r="L55" s="106" t="s">
        <v>124</v>
      </c>
      <c r="M55" s="106" t="s">
        <v>1143</v>
      </c>
      <c r="O55" s="124"/>
      <c r="P55" s="124"/>
      <c r="Q55" s="124"/>
      <c r="R55" s="115"/>
      <c r="S55" s="115"/>
    </row>
    <row r="56" spans="3:19" ht="31.5" x14ac:dyDescent="0.25">
      <c r="C56" s="119"/>
      <c r="D56" s="143">
        <v>2</v>
      </c>
      <c r="E56" s="159" t="s">
        <v>1031</v>
      </c>
      <c r="F56" s="144" t="s">
        <v>1032</v>
      </c>
      <c r="G56" s="144" t="s">
        <v>410</v>
      </c>
      <c r="H56" s="144" t="s">
        <v>1033</v>
      </c>
      <c r="I56" s="159" t="s">
        <v>1034</v>
      </c>
      <c r="J56" s="159" t="s">
        <v>124</v>
      </c>
      <c r="K56" s="222">
        <v>120647.5</v>
      </c>
      <c r="L56" s="106" t="s">
        <v>124</v>
      </c>
      <c r="M56" s="106" t="s">
        <v>185</v>
      </c>
      <c r="O56" s="124"/>
      <c r="P56" s="124"/>
      <c r="Q56" s="124"/>
      <c r="R56" s="115"/>
      <c r="S56" s="115"/>
    </row>
    <row r="57" spans="3:19" ht="34.5" customHeight="1" x14ac:dyDescent="0.25">
      <c r="C57" s="119"/>
      <c r="D57" s="143">
        <v>3</v>
      </c>
      <c r="E57" s="159" t="s">
        <v>1035</v>
      </c>
      <c r="F57" s="144" t="s">
        <v>1036</v>
      </c>
      <c r="G57" s="144" t="s">
        <v>410</v>
      </c>
      <c r="H57" s="144" t="s">
        <v>1037</v>
      </c>
      <c r="I57" s="159" t="s">
        <v>1034</v>
      </c>
      <c r="J57" s="159" t="s">
        <v>124</v>
      </c>
      <c r="K57" s="223">
        <v>183295</v>
      </c>
      <c r="L57" s="106" t="s">
        <v>124</v>
      </c>
      <c r="M57" s="106" t="s">
        <v>1144</v>
      </c>
      <c r="O57" s="124"/>
      <c r="P57" s="124"/>
      <c r="Q57" s="124"/>
      <c r="R57" s="115"/>
      <c r="S57" s="115"/>
    </row>
    <row r="58" spans="3:19" ht="108" customHeight="1" x14ac:dyDescent="0.25">
      <c r="C58" s="119"/>
      <c r="D58" s="142">
        <v>4</v>
      </c>
      <c r="E58" s="146">
        <v>43990</v>
      </c>
      <c r="F58" s="147" t="s">
        <v>83</v>
      </c>
      <c r="G58" s="148" t="s">
        <v>48</v>
      </c>
      <c r="H58" s="147" t="s">
        <v>84</v>
      </c>
      <c r="I58" s="148" t="s">
        <v>79</v>
      </c>
      <c r="J58" s="147" t="s">
        <v>85</v>
      </c>
      <c r="K58" s="148"/>
      <c r="L58" s="149">
        <v>44044</v>
      </c>
      <c r="M58" s="150" t="s">
        <v>883</v>
      </c>
      <c r="O58" s="124"/>
      <c r="P58" s="124"/>
      <c r="Q58" s="124"/>
      <c r="R58" s="115"/>
      <c r="S58" s="115"/>
    </row>
    <row r="59" spans="3:19" ht="63" x14ac:dyDescent="0.25">
      <c r="C59" s="119"/>
      <c r="D59" s="142">
        <v>5</v>
      </c>
      <c r="E59" s="146" t="s">
        <v>941</v>
      </c>
      <c r="F59" s="147" t="s">
        <v>1038</v>
      </c>
      <c r="G59" s="147" t="s">
        <v>28</v>
      </c>
      <c r="H59" s="151" t="s">
        <v>1039</v>
      </c>
      <c r="I59" s="147" t="s">
        <v>542</v>
      </c>
      <c r="J59" s="147" t="s">
        <v>1040</v>
      </c>
      <c r="K59" s="151" t="s">
        <v>1040</v>
      </c>
      <c r="L59" s="147" t="s">
        <v>1040</v>
      </c>
      <c r="M59" s="152" t="s">
        <v>1041</v>
      </c>
      <c r="O59" s="124"/>
      <c r="P59" s="124"/>
      <c r="Q59" s="124"/>
      <c r="R59" s="115"/>
      <c r="S59" s="115"/>
    </row>
    <row r="60" spans="3:19" ht="63" x14ac:dyDescent="0.25">
      <c r="C60" s="119"/>
      <c r="D60" s="142">
        <v>6</v>
      </c>
      <c r="E60" s="146" t="s">
        <v>941</v>
      </c>
      <c r="F60" s="147" t="s">
        <v>1038</v>
      </c>
      <c r="G60" s="147" t="s">
        <v>28</v>
      </c>
      <c r="H60" s="151" t="s">
        <v>1042</v>
      </c>
      <c r="I60" s="147" t="s">
        <v>542</v>
      </c>
      <c r="J60" s="147" t="s">
        <v>1040</v>
      </c>
      <c r="K60" s="151" t="s">
        <v>1040</v>
      </c>
      <c r="L60" s="147" t="s">
        <v>1040</v>
      </c>
      <c r="M60" s="152" t="s">
        <v>1041</v>
      </c>
      <c r="O60" s="124"/>
      <c r="P60" s="124"/>
      <c r="Q60" s="124"/>
      <c r="R60" s="115"/>
      <c r="S60" s="115"/>
    </row>
    <row r="61" spans="3:19" ht="63" x14ac:dyDescent="0.25">
      <c r="C61" s="119"/>
      <c r="D61" s="142">
        <v>7</v>
      </c>
      <c r="E61" s="146" t="s">
        <v>941</v>
      </c>
      <c r="F61" s="147" t="s">
        <v>1038</v>
      </c>
      <c r="G61" s="147" t="s">
        <v>28</v>
      </c>
      <c r="H61" s="151" t="s">
        <v>1043</v>
      </c>
      <c r="I61" s="147" t="s">
        <v>542</v>
      </c>
      <c r="J61" s="147" t="s">
        <v>1040</v>
      </c>
      <c r="K61" s="151" t="s">
        <v>1040</v>
      </c>
      <c r="L61" s="147" t="s">
        <v>1040</v>
      </c>
      <c r="M61" s="152" t="s">
        <v>1041</v>
      </c>
      <c r="O61" s="124"/>
      <c r="P61" s="124"/>
      <c r="Q61" s="124"/>
      <c r="R61" s="115"/>
      <c r="S61" s="115"/>
    </row>
    <row r="62" spans="3:19" ht="63" x14ac:dyDescent="0.25">
      <c r="C62" s="119"/>
      <c r="D62" s="142">
        <v>8</v>
      </c>
      <c r="E62" s="146" t="s">
        <v>941</v>
      </c>
      <c r="F62" s="147" t="s">
        <v>1038</v>
      </c>
      <c r="G62" s="147" t="s">
        <v>28</v>
      </c>
      <c r="H62" s="151" t="s">
        <v>1044</v>
      </c>
      <c r="I62" s="147" t="s">
        <v>542</v>
      </c>
      <c r="J62" s="147" t="s">
        <v>1040</v>
      </c>
      <c r="K62" s="151" t="s">
        <v>1040</v>
      </c>
      <c r="L62" s="147" t="s">
        <v>1040</v>
      </c>
      <c r="M62" s="152" t="s">
        <v>1041</v>
      </c>
      <c r="O62" s="124"/>
      <c r="P62" s="124"/>
      <c r="Q62" s="124"/>
      <c r="R62" s="115"/>
      <c r="S62" s="115"/>
    </row>
    <row r="63" spans="3:19" ht="63" x14ac:dyDescent="0.25">
      <c r="C63" s="119"/>
      <c r="D63" s="142">
        <v>9</v>
      </c>
      <c r="E63" s="146" t="s">
        <v>941</v>
      </c>
      <c r="F63" s="147" t="s">
        <v>1038</v>
      </c>
      <c r="G63" s="147" t="s">
        <v>28</v>
      </c>
      <c r="H63" s="151" t="s">
        <v>1045</v>
      </c>
      <c r="I63" s="147" t="s">
        <v>542</v>
      </c>
      <c r="J63" s="147" t="s">
        <v>1040</v>
      </c>
      <c r="K63" s="151" t="s">
        <v>1040</v>
      </c>
      <c r="L63" s="147" t="s">
        <v>1040</v>
      </c>
      <c r="M63" s="152" t="s">
        <v>1041</v>
      </c>
      <c r="O63" s="124"/>
      <c r="P63" s="124"/>
      <c r="Q63" s="124"/>
      <c r="R63" s="115"/>
      <c r="S63" s="115"/>
    </row>
    <row r="64" spans="3:19" ht="63" x14ac:dyDescent="0.25">
      <c r="C64" s="119"/>
      <c r="D64" s="142">
        <v>10</v>
      </c>
      <c r="E64" s="146" t="s">
        <v>941</v>
      </c>
      <c r="F64" s="147" t="s">
        <v>1038</v>
      </c>
      <c r="G64" s="147" t="s">
        <v>28</v>
      </c>
      <c r="H64" s="151" t="s">
        <v>1046</v>
      </c>
      <c r="I64" s="147" t="s">
        <v>542</v>
      </c>
      <c r="J64" s="147" t="s">
        <v>1040</v>
      </c>
      <c r="K64" s="151" t="s">
        <v>1040</v>
      </c>
      <c r="L64" s="147" t="s">
        <v>1040</v>
      </c>
      <c r="M64" s="152" t="s">
        <v>1041</v>
      </c>
      <c r="O64" s="124"/>
      <c r="P64" s="124"/>
      <c r="Q64" s="124"/>
      <c r="R64" s="115"/>
      <c r="S64" s="115"/>
    </row>
    <row r="65" spans="3:19" ht="63" x14ac:dyDescent="0.25">
      <c r="C65" s="119"/>
      <c r="D65" s="142">
        <v>11</v>
      </c>
      <c r="E65" s="146" t="s">
        <v>941</v>
      </c>
      <c r="F65" s="147" t="s">
        <v>1038</v>
      </c>
      <c r="G65" s="147" t="s">
        <v>28</v>
      </c>
      <c r="H65" s="151" t="s">
        <v>1047</v>
      </c>
      <c r="I65" s="147" t="s">
        <v>542</v>
      </c>
      <c r="J65" s="147" t="s">
        <v>1040</v>
      </c>
      <c r="K65" s="151" t="s">
        <v>1040</v>
      </c>
      <c r="L65" s="147" t="s">
        <v>1040</v>
      </c>
      <c r="M65" s="152" t="s">
        <v>1041</v>
      </c>
      <c r="O65" s="124"/>
      <c r="P65" s="124"/>
      <c r="Q65" s="124"/>
      <c r="R65" s="115"/>
      <c r="S65" s="115"/>
    </row>
    <row r="66" spans="3:19" ht="63" x14ac:dyDescent="0.25">
      <c r="C66" s="119"/>
      <c r="D66" s="142">
        <v>12</v>
      </c>
      <c r="E66" s="146" t="s">
        <v>941</v>
      </c>
      <c r="F66" s="147" t="s">
        <v>1038</v>
      </c>
      <c r="G66" s="147" t="s">
        <v>28</v>
      </c>
      <c r="H66" s="151" t="s">
        <v>1048</v>
      </c>
      <c r="I66" s="147" t="s">
        <v>542</v>
      </c>
      <c r="J66" s="147" t="s">
        <v>1040</v>
      </c>
      <c r="K66" s="151" t="s">
        <v>1040</v>
      </c>
      <c r="L66" s="147" t="s">
        <v>1040</v>
      </c>
      <c r="M66" s="152" t="s">
        <v>1041</v>
      </c>
      <c r="O66" s="124"/>
      <c r="P66" s="124"/>
      <c r="Q66" s="124"/>
      <c r="R66" s="115"/>
      <c r="S66" s="115"/>
    </row>
    <row r="67" spans="3:19" ht="63" x14ac:dyDescent="0.25">
      <c r="C67" s="119"/>
      <c r="D67" s="142">
        <v>13</v>
      </c>
      <c r="E67" s="146" t="s">
        <v>941</v>
      </c>
      <c r="F67" s="147" t="s">
        <v>1038</v>
      </c>
      <c r="G67" s="147" t="s">
        <v>28</v>
      </c>
      <c r="H67" s="151" t="s">
        <v>1049</v>
      </c>
      <c r="I67" s="147" t="s">
        <v>542</v>
      </c>
      <c r="J67" s="147" t="s">
        <v>1040</v>
      </c>
      <c r="K67" s="151" t="s">
        <v>1040</v>
      </c>
      <c r="L67" s="147" t="s">
        <v>1040</v>
      </c>
      <c r="M67" s="152" t="s">
        <v>1041</v>
      </c>
      <c r="O67" s="124"/>
      <c r="P67" s="124"/>
      <c r="Q67" s="124"/>
      <c r="R67" s="115"/>
      <c r="S67" s="115"/>
    </row>
    <row r="68" spans="3:19" ht="63" x14ac:dyDescent="0.25">
      <c r="C68" s="119"/>
      <c r="D68" s="142">
        <v>14</v>
      </c>
      <c r="E68" s="146" t="s">
        <v>941</v>
      </c>
      <c r="F68" s="147" t="s">
        <v>1038</v>
      </c>
      <c r="G68" s="147" t="s">
        <v>28</v>
      </c>
      <c r="H68" s="151" t="s">
        <v>1050</v>
      </c>
      <c r="I68" s="147" t="s">
        <v>542</v>
      </c>
      <c r="J68" s="147" t="s">
        <v>1040</v>
      </c>
      <c r="K68" s="151" t="s">
        <v>1040</v>
      </c>
      <c r="L68" s="147" t="s">
        <v>1040</v>
      </c>
      <c r="M68" s="152" t="s">
        <v>1041</v>
      </c>
      <c r="O68" s="124"/>
      <c r="P68" s="124"/>
      <c r="Q68" s="124"/>
      <c r="R68" s="115"/>
      <c r="S68" s="115"/>
    </row>
    <row r="69" spans="3:19" ht="63" x14ac:dyDescent="0.25">
      <c r="C69" s="119"/>
      <c r="D69" s="142">
        <v>15</v>
      </c>
      <c r="E69" s="146" t="s">
        <v>941</v>
      </c>
      <c r="F69" s="147" t="s">
        <v>1038</v>
      </c>
      <c r="G69" s="147" t="s">
        <v>28</v>
      </c>
      <c r="H69" s="151" t="s">
        <v>1051</v>
      </c>
      <c r="I69" s="147" t="s">
        <v>542</v>
      </c>
      <c r="J69" s="147" t="s">
        <v>1040</v>
      </c>
      <c r="K69" s="151" t="s">
        <v>1040</v>
      </c>
      <c r="L69" s="147" t="s">
        <v>1040</v>
      </c>
      <c r="M69" s="152" t="s">
        <v>1041</v>
      </c>
      <c r="O69" s="124"/>
      <c r="P69" s="124"/>
      <c r="Q69" s="124"/>
      <c r="R69" s="115"/>
      <c r="S69" s="115"/>
    </row>
    <row r="70" spans="3:19" ht="63" x14ac:dyDescent="0.25">
      <c r="C70" s="119"/>
      <c r="D70" s="142">
        <v>16</v>
      </c>
      <c r="E70" s="146" t="s">
        <v>941</v>
      </c>
      <c r="F70" s="147" t="s">
        <v>1038</v>
      </c>
      <c r="G70" s="147" t="s">
        <v>28</v>
      </c>
      <c r="H70" s="151" t="s">
        <v>1052</v>
      </c>
      <c r="I70" s="147" t="s">
        <v>542</v>
      </c>
      <c r="J70" s="147" t="s">
        <v>1040</v>
      </c>
      <c r="K70" s="151" t="s">
        <v>1040</v>
      </c>
      <c r="L70" s="147" t="s">
        <v>1040</v>
      </c>
      <c r="M70" s="152" t="s">
        <v>1041</v>
      </c>
      <c r="O70" s="124"/>
      <c r="P70" s="124"/>
      <c r="Q70" s="124"/>
      <c r="R70" s="115"/>
      <c r="S70" s="115"/>
    </row>
    <row r="71" spans="3:19" ht="63" x14ac:dyDescent="0.25">
      <c r="C71" s="119"/>
      <c r="D71" s="142">
        <v>17</v>
      </c>
      <c r="E71" s="146" t="s">
        <v>941</v>
      </c>
      <c r="F71" s="147" t="s">
        <v>1038</v>
      </c>
      <c r="G71" s="147" t="s">
        <v>28</v>
      </c>
      <c r="H71" s="151" t="s">
        <v>1053</v>
      </c>
      <c r="I71" s="147" t="s">
        <v>542</v>
      </c>
      <c r="J71" s="147" t="s">
        <v>1040</v>
      </c>
      <c r="K71" s="151" t="s">
        <v>1040</v>
      </c>
      <c r="L71" s="147" t="s">
        <v>1040</v>
      </c>
      <c r="M71" s="152" t="s">
        <v>1041</v>
      </c>
      <c r="O71" s="124"/>
      <c r="P71" s="124"/>
      <c r="Q71" s="124"/>
      <c r="R71" s="115"/>
      <c r="S71" s="115"/>
    </row>
    <row r="72" spans="3:19" ht="63" x14ac:dyDescent="0.25">
      <c r="C72" s="119"/>
      <c r="D72" s="142">
        <v>18</v>
      </c>
      <c r="E72" s="146" t="s">
        <v>941</v>
      </c>
      <c r="F72" s="147" t="s">
        <v>1038</v>
      </c>
      <c r="G72" s="147" t="s">
        <v>28</v>
      </c>
      <c r="H72" s="151" t="s">
        <v>1054</v>
      </c>
      <c r="I72" s="147" t="s">
        <v>542</v>
      </c>
      <c r="J72" s="147" t="s">
        <v>1040</v>
      </c>
      <c r="K72" s="151" t="s">
        <v>1040</v>
      </c>
      <c r="L72" s="147" t="s">
        <v>1040</v>
      </c>
      <c r="M72" s="152" t="s">
        <v>1041</v>
      </c>
      <c r="O72" s="124"/>
      <c r="P72" s="124"/>
      <c r="Q72" s="124"/>
      <c r="R72" s="115"/>
      <c r="S72" s="115"/>
    </row>
    <row r="73" spans="3:19" ht="63" x14ac:dyDescent="0.25">
      <c r="C73" s="119"/>
      <c r="D73" s="142">
        <v>19</v>
      </c>
      <c r="E73" s="146" t="s">
        <v>941</v>
      </c>
      <c r="F73" s="147" t="s">
        <v>1038</v>
      </c>
      <c r="G73" s="147" t="s">
        <v>28</v>
      </c>
      <c r="H73" s="151" t="s">
        <v>1055</v>
      </c>
      <c r="I73" s="147" t="s">
        <v>542</v>
      </c>
      <c r="J73" s="147" t="s">
        <v>1040</v>
      </c>
      <c r="K73" s="151" t="s">
        <v>1040</v>
      </c>
      <c r="L73" s="147" t="s">
        <v>1040</v>
      </c>
      <c r="M73" s="152" t="s">
        <v>1041</v>
      </c>
      <c r="O73" s="124"/>
      <c r="P73" s="124"/>
      <c r="Q73" s="124"/>
      <c r="R73" s="115"/>
      <c r="S73" s="115"/>
    </row>
    <row r="74" spans="3:19" ht="63" x14ac:dyDescent="0.25">
      <c r="C74" s="119"/>
      <c r="D74" s="142">
        <v>20</v>
      </c>
      <c r="E74" s="146" t="s">
        <v>941</v>
      </c>
      <c r="F74" s="147" t="s">
        <v>1038</v>
      </c>
      <c r="G74" s="147" t="s">
        <v>28</v>
      </c>
      <c r="H74" s="151" t="s">
        <v>1056</v>
      </c>
      <c r="I74" s="147" t="s">
        <v>542</v>
      </c>
      <c r="J74" s="147" t="s">
        <v>1040</v>
      </c>
      <c r="K74" s="151" t="s">
        <v>1040</v>
      </c>
      <c r="L74" s="147" t="s">
        <v>1040</v>
      </c>
      <c r="M74" s="152" t="s">
        <v>1041</v>
      </c>
      <c r="O74" s="124"/>
      <c r="P74" s="124"/>
      <c r="Q74" s="124"/>
      <c r="R74" s="115"/>
      <c r="S74" s="115"/>
    </row>
    <row r="75" spans="3:19" ht="63" x14ac:dyDescent="0.25">
      <c r="C75" s="119"/>
      <c r="D75" s="142">
        <v>21</v>
      </c>
      <c r="E75" s="146" t="s">
        <v>941</v>
      </c>
      <c r="F75" s="147" t="s">
        <v>1038</v>
      </c>
      <c r="G75" s="147" t="s">
        <v>28</v>
      </c>
      <c r="H75" s="151" t="s">
        <v>1057</v>
      </c>
      <c r="I75" s="147" t="s">
        <v>542</v>
      </c>
      <c r="J75" s="147" t="s">
        <v>1040</v>
      </c>
      <c r="K75" s="151" t="s">
        <v>1040</v>
      </c>
      <c r="L75" s="147" t="s">
        <v>1040</v>
      </c>
      <c r="M75" s="152" t="s">
        <v>1041</v>
      </c>
      <c r="O75" s="124"/>
      <c r="P75" s="124"/>
      <c r="Q75" s="124"/>
      <c r="R75" s="115"/>
      <c r="S75" s="115"/>
    </row>
    <row r="76" spans="3:19" ht="63" x14ac:dyDescent="0.25">
      <c r="C76" s="119"/>
      <c r="D76" s="142">
        <v>22</v>
      </c>
      <c r="E76" s="146" t="s">
        <v>941</v>
      </c>
      <c r="F76" s="147" t="s">
        <v>1038</v>
      </c>
      <c r="G76" s="147" t="s">
        <v>28</v>
      </c>
      <c r="H76" s="151" t="s">
        <v>1058</v>
      </c>
      <c r="I76" s="147" t="s">
        <v>542</v>
      </c>
      <c r="J76" s="147" t="s">
        <v>1040</v>
      </c>
      <c r="K76" s="151" t="s">
        <v>1040</v>
      </c>
      <c r="L76" s="147" t="s">
        <v>1040</v>
      </c>
      <c r="M76" s="152" t="s">
        <v>1041</v>
      </c>
      <c r="O76" s="124"/>
      <c r="P76" s="124"/>
      <c r="Q76" s="124"/>
      <c r="R76" s="115"/>
      <c r="S76" s="115"/>
    </row>
    <row r="77" spans="3:19" ht="63" x14ac:dyDescent="0.25">
      <c r="C77" s="119"/>
      <c r="D77" s="142">
        <v>23</v>
      </c>
      <c r="E77" s="146" t="s">
        <v>941</v>
      </c>
      <c r="F77" s="147" t="s">
        <v>1038</v>
      </c>
      <c r="G77" s="147" t="s">
        <v>28</v>
      </c>
      <c r="H77" s="151" t="s">
        <v>1059</v>
      </c>
      <c r="I77" s="147" t="s">
        <v>542</v>
      </c>
      <c r="J77" s="147" t="s">
        <v>1040</v>
      </c>
      <c r="K77" s="151" t="s">
        <v>1040</v>
      </c>
      <c r="L77" s="147" t="s">
        <v>1040</v>
      </c>
      <c r="M77" s="152" t="s">
        <v>1041</v>
      </c>
      <c r="O77" s="124"/>
      <c r="P77" s="124"/>
      <c r="Q77" s="124"/>
      <c r="R77" s="115"/>
      <c r="S77" s="115"/>
    </row>
    <row r="78" spans="3:19" ht="63" x14ac:dyDescent="0.25">
      <c r="C78" s="119"/>
      <c r="D78" s="142">
        <v>24</v>
      </c>
      <c r="E78" s="146" t="s">
        <v>941</v>
      </c>
      <c r="F78" s="147" t="s">
        <v>1038</v>
      </c>
      <c r="G78" s="147" t="s">
        <v>28</v>
      </c>
      <c r="H78" s="151" t="s">
        <v>1060</v>
      </c>
      <c r="I78" s="147" t="s">
        <v>542</v>
      </c>
      <c r="J78" s="147" t="s">
        <v>1040</v>
      </c>
      <c r="K78" s="151" t="s">
        <v>1040</v>
      </c>
      <c r="L78" s="147" t="s">
        <v>1040</v>
      </c>
      <c r="M78" s="152" t="s">
        <v>1041</v>
      </c>
      <c r="O78" s="124"/>
      <c r="P78" s="124"/>
      <c r="Q78" s="124"/>
      <c r="R78" s="115"/>
      <c r="S78" s="115"/>
    </row>
    <row r="79" spans="3:19" ht="63" x14ac:dyDescent="0.25">
      <c r="C79" s="119"/>
      <c r="D79" s="142">
        <v>25</v>
      </c>
      <c r="E79" s="146" t="s">
        <v>941</v>
      </c>
      <c r="F79" s="147" t="s">
        <v>1038</v>
      </c>
      <c r="G79" s="147" t="s">
        <v>28</v>
      </c>
      <c r="H79" s="151" t="s">
        <v>1061</v>
      </c>
      <c r="I79" s="147" t="s">
        <v>542</v>
      </c>
      <c r="J79" s="147" t="s">
        <v>1040</v>
      </c>
      <c r="K79" s="151" t="s">
        <v>1040</v>
      </c>
      <c r="L79" s="147" t="s">
        <v>1040</v>
      </c>
      <c r="M79" s="152" t="s">
        <v>1041</v>
      </c>
      <c r="O79" s="124"/>
      <c r="P79" s="124"/>
      <c r="Q79" s="124"/>
      <c r="R79" s="115"/>
      <c r="S79" s="115"/>
    </row>
    <row r="80" spans="3:19" ht="63" x14ac:dyDescent="0.25">
      <c r="C80" s="119"/>
      <c r="D80" s="142">
        <v>26</v>
      </c>
      <c r="E80" s="146" t="s">
        <v>941</v>
      </c>
      <c r="F80" s="147" t="s">
        <v>1038</v>
      </c>
      <c r="G80" s="147" t="s">
        <v>28</v>
      </c>
      <c r="H80" s="151" t="s">
        <v>1062</v>
      </c>
      <c r="I80" s="147" t="s">
        <v>542</v>
      </c>
      <c r="J80" s="147" t="s">
        <v>1040</v>
      </c>
      <c r="K80" s="151" t="s">
        <v>1040</v>
      </c>
      <c r="L80" s="147" t="s">
        <v>1040</v>
      </c>
      <c r="M80" s="152" t="s">
        <v>1041</v>
      </c>
      <c r="O80" s="124"/>
      <c r="P80" s="124"/>
      <c r="Q80" s="124"/>
      <c r="R80" s="115"/>
      <c r="S80" s="115"/>
    </row>
    <row r="81" spans="3:19" ht="63" x14ac:dyDescent="0.25">
      <c r="C81" s="119"/>
      <c r="D81" s="142">
        <v>27</v>
      </c>
      <c r="E81" s="146" t="s">
        <v>941</v>
      </c>
      <c r="F81" s="147" t="s">
        <v>1038</v>
      </c>
      <c r="G81" s="147" t="s">
        <v>28</v>
      </c>
      <c r="H81" s="151" t="s">
        <v>1063</v>
      </c>
      <c r="I81" s="147" t="s">
        <v>542</v>
      </c>
      <c r="J81" s="147" t="s">
        <v>1040</v>
      </c>
      <c r="K81" s="151" t="s">
        <v>1040</v>
      </c>
      <c r="L81" s="147" t="s">
        <v>1040</v>
      </c>
      <c r="M81" s="152" t="s">
        <v>1041</v>
      </c>
      <c r="O81" s="124"/>
      <c r="P81" s="124"/>
      <c r="Q81" s="124"/>
      <c r="R81" s="115"/>
      <c r="S81" s="115"/>
    </row>
    <row r="82" spans="3:19" ht="63" x14ac:dyDescent="0.25">
      <c r="C82" s="119"/>
      <c r="D82" s="142">
        <v>28</v>
      </c>
      <c r="E82" s="146" t="s">
        <v>941</v>
      </c>
      <c r="F82" s="147" t="s">
        <v>1038</v>
      </c>
      <c r="G82" s="147" t="s">
        <v>28</v>
      </c>
      <c r="H82" s="151" t="s">
        <v>1064</v>
      </c>
      <c r="I82" s="147" t="s">
        <v>542</v>
      </c>
      <c r="J82" s="147" t="s">
        <v>1040</v>
      </c>
      <c r="K82" s="151" t="s">
        <v>1040</v>
      </c>
      <c r="L82" s="147" t="s">
        <v>1040</v>
      </c>
      <c r="M82" s="152" t="s">
        <v>1041</v>
      </c>
      <c r="O82" s="124"/>
      <c r="P82" s="124"/>
      <c r="Q82" s="124"/>
      <c r="R82" s="115"/>
      <c r="S82" s="115"/>
    </row>
    <row r="83" spans="3:19" ht="63" x14ac:dyDescent="0.25">
      <c r="C83" s="119"/>
      <c r="D83" s="142">
        <v>29</v>
      </c>
      <c r="E83" s="146" t="s">
        <v>941</v>
      </c>
      <c r="F83" s="147" t="s">
        <v>1038</v>
      </c>
      <c r="G83" s="147" t="s">
        <v>28</v>
      </c>
      <c r="H83" s="151" t="s">
        <v>1065</v>
      </c>
      <c r="I83" s="147" t="s">
        <v>542</v>
      </c>
      <c r="J83" s="147" t="s">
        <v>1040</v>
      </c>
      <c r="K83" s="151" t="s">
        <v>1040</v>
      </c>
      <c r="L83" s="147" t="s">
        <v>1040</v>
      </c>
      <c r="M83" s="152" t="s">
        <v>1041</v>
      </c>
      <c r="O83" s="124"/>
      <c r="P83" s="124"/>
      <c r="Q83" s="124"/>
      <c r="R83" s="115"/>
      <c r="S83" s="115"/>
    </row>
    <row r="84" spans="3:19" ht="63" x14ac:dyDescent="0.25">
      <c r="C84" s="119"/>
      <c r="D84" s="142">
        <v>30</v>
      </c>
      <c r="E84" s="146" t="s">
        <v>941</v>
      </c>
      <c r="F84" s="147" t="s">
        <v>1038</v>
      </c>
      <c r="G84" s="147" t="s">
        <v>28</v>
      </c>
      <c r="H84" s="151" t="s">
        <v>1066</v>
      </c>
      <c r="I84" s="147" t="s">
        <v>542</v>
      </c>
      <c r="J84" s="147" t="s">
        <v>1040</v>
      </c>
      <c r="K84" s="151" t="s">
        <v>1040</v>
      </c>
      <c r="L84" s="147" t="s">
        <v>1040</v>
      </c>
      <c r="M84" s="152" t="s">
        <v>1041</v>
      </c>
      <c r="O84" s="124"/>
      <c r="P84" s="124"/>
      <c r="Q84" s="124"/>
      <c r="R84" s="115"/>
      <c r="S84" s="115"/>
    </row>
    <row r="85" spans="3:19" ht="63" x14ac:dyDescent="0.25">
      <c r="C85" s="119"/>
      <c r="D85" s="142">
        <v>31</v>
      </c>
      <c r="E85" s="146" t="s">
        <v>941</v>
      </c>
      <c r="F85" s="147" t="s">
        <v>1038</v>
      </c>
      <c r="G85" s="147" t="s">
        <v>28</v>
      </c>
      <c r="H85" s="151" t="s">
        <v>1067</v>
      </c>
      <c r="I85" s="147" t="s">
        <v>542</v>
      </c>
      <c r="J85" s="147" t="s">
        <v>1040</v>
      </c>
      <c r="K85" s="151" t="s">
        <v>1040</v>
      </c>
      <c r="L85" s="147" t="s">
        <v>1040</v>
      </c>
      <c r="M85" s="152" t="s">
        <v>1041</v>
      </c>
      <c r="O85" s="124"/>
      <c r="P85" s="124"/>
      <c r="Q85" s="124"/>
      <c r="R85" s="115"/>
      <c r="S85" s="115"/>
    </row>
    <row r="86" spans="3:19" ht="63" x14ac:dyDescent="0.25">
      <c r="C86" s="119"/>
      <c r="D86" s="142">
        <v>32</v>
      </c>
      <c r="E86" s="146" t="s">
        <v>941</v>
      </c>
      <c r="F86" s="147" t="s">
        <v>1038</v>
      </c>
      <c r="G86" s="147" t="s">
        <v>28</v>
      </c>
      <c r="H86" s="151" t="s">
        <v>1068</v>
      </c>
      <c r="I86" s="147" t="s">
        <v>542</v>
      </c>
      <c r="J86" s="147" t="s">
        <v>1040</v>
      </c>
      <c r="K86" s="151" t="s">
        <v>1040</v>
      </c>
      <c r="L86" s="147" t="s">
        <v>1040</v>
      </c>
      <c r="M86" s="152" t="s">
        <v>1041</v>
      </c>
      <c r="O86" s="124"/>
      <c r="P86" s="124"/>
      <c r="Q86" s="124"/>
      <c r="R86" s="115"/>
      <c r="S86" s="115"/>
    </row>
    <row r="87" spans="3:19" ht="63" x14ac:dyDescent="0.25">
      <c r="C87" s="119"/>
      <c r="D87" s="142">
        <v>33</v>
      </c>
      <c r="E87" s="146" t="s">
        <v>941</v>
      </c>
      <c r="F87" s="147" t="s">
        <v>1038</v>
      </c>
      <c r="G87" s="147" t="s">
        <v>28</v>
      </c>
      <c r="H87" s="151" t="s">
        <v>1069</v>
      </c>
      <c r="I87" s="147" t="s">
        <v>542</v>
      </c>
      <c r="J87" s="147" t="s">
        <v>1040</v>
      </c>
      <c r="K87" s="151" t="s">
        <v>1040</v>
      </c>
      <c r="L87" s="147" t="s">
        <v>1040</v>
      </c>
      <c r="M87" s="152" t="s">
        <v>1041</v>
      </c>
      <c r="O87" s="124"/>
      <c r="P87" s="124"/>
      <c r="Q87" s="124"/>
      <c r="R87" s="115"/>
      <c r="S87" s="115"/>
    </row>
    <row r="88" spans="3:19" ht="63" x14ac:dyDescent="0.25">
      <c r="C88" s="119"/>
      <c r="D88" s="142">
        <v>34</v>
      </c>
      <c r="E88" s="146" t="s">
        <v>941</v>
      </c>
      <c r="F88" s="147" t="s">
        <v>1038</v>
      </c>
      <c r="G88" s="147" t="s">
        <v>28</v>
      </c>
      <c r="H88" s="151" t="s">
        <v>1070</v>
      </c>
      <c r="I88" s="147" t="s">
        <v>542</v>
      </c>
      <c r="J88" s="147" t="s">
        <v>1040</v>
      </c>
      <c r="K88" s="151" t="s">
        <v>1040</v>
      </c>
      <c r="L88" s="147" t="s">
        <v>1040</v>
      </c>
      <c r="M88" s="152" t="s">
        <v>1041</v>
      </c>
      <c r="O88" s="124"/>
      <c r="P88" s="124"/>
      <c r="Q88" s="124"/>
      <c r="R88" s="115"/>
      <c r="S88" s="115"/>
    </row>
    <row r="89" spans="3:19" ht="63" x14ac:dyDescent="0.25">
      <c r="C89" s="119"/>
      <c r="D89" s="142">
        <v>35</v>
      </c>
      <c r="E89" s="146" t="s">
        <v>941</v>
      </c>
      <c r="F89" s="147" t="s">
        <v>1038</v>
      </c>
      <c r="G89" s="147" t="s">
        <v>28</v>
      </c>
      <c r="H89" s="151" t="s">
        <v>1071</v>
      </c>
      <c r="I89" s="147" t="s">
        <v>542</v>
      </c>
      <c r="J89" s="147" t="s">
        <v>1040</v>
      </c>
      <c r="K89" s="151" t="s">
        <v>1040</v>
      </c>
      <c r="L89" s="147" t="s">
        <v>1040</v>
      </c>
      <c r="M89" s="152" t="s">
        <v>1041</v>
      </c>
      <c r="O89" s="124"/>
      <c r="P89" s="124"/>
      <c r="Q89" s="124"/>
      <c r="R89" s="115"/>
      <c r="S89" s="115"/>
    </row>
    <row r="90" spans="3:19" ht="63" x14ac:dyDescent="0.25">
      <c r="C90" s="119"/>
      <c r="D90" s="142">
        <v>36</v>
      </c>
      <c r="E90" s="146" t="s">
        <v>941</v>
      </c>
      <c r="F90" s="147" t="s">
        <v>1038</v>
      </c>
      <c r="G90" s="147" t="s">
        <v>28</v>
      </c>
      <c r="H90" s="151" t="s">
        <v>1072</v>
      </c>
      <c r="I90" s="147" t="s">
        <v>542</v>
      </c>
      <c r="J90" s="147" t="s">
        <v>1040</v>
      </c>
      <c r="K90" s="151" t="s">
        <v>1040</v>
      </c>
      <c r="L90" s="147" t="s">
        <v>1040</v>
      </c>
      <c r="M90" s="152" t="s">
        <v>1041</v>
      </c>
      <c r="O90" s="124"/>
      <c r="P90" s="124"/>
      <c r="Q90" s="124"/>
      <c r="R90" s="115"/>
      <c r="S90" s="115"/>
    </row>
    <row r="91" spans="3:19" ht="63" x14ac:dyDescent="0.25">
      <c r="C91" s="119"/>
      <c r="D91" s="142">
        <v>37</v>
      </c>
      <c r="E91" s="146" t="s">
        <v>941</v>
      </c>
      <c r="F91" s="147" t="s">
        <v>1038</v>
      </c>
      <c r="G91" s="147" t="s">
        <v>28</v>
      </c>
      <c r="H91" s="151" t="s">
        <v>1073</v>
      </c>
      <c r="I91" s="147" t="s">
        <v>542</v>
      </c>
      <c r="J91" s="147" t="s">
        <v>1040</v>
      </c>
      <c r="K91" s="151" t="s">
        <v>1040</v>
      </c>
      <c r="L91" s="147" t="s">
        <v>1040</v>
      </c>
      <c r="M91" s="152" t="s">
        <v>1041</v>
      </c>
      <c r="O91" s="124"/>
      <c r="P91" s="124"/>
      <c r="Q91" s="124"/>
      <c r="R91" s="115"/>
      <c r="S91" s="115"/>
    </row>
    <row r="92" spans="3:19" ht="63" x14ac:dyDescent="0.25">
      <c r="C92" s="119"/>
      <c r="D92" s="142">
        <v>38</v>
      </c>
      <c r="E92" s="146" t="s">
        <v>941</v>
      </c>
      <c r="F92" s="147" t="s">
        <v>1038</v>
      </c>
      <c r="G92" s="147" t="s">
        <v>28</v>
      </c>
      <c r="H92" s="151" t="s">
        <v>1074</v>
      </c>
      <c r="I92" s="147" t="s">
        <v>542</v>
      </c>
      <c r="J92" s="147" t="s">
        <v>1040</v>
      </c>
      <c r="K92" s="151" t="s">
        <v>1040</v>
      </c>
      <c r="L92" s="147" t="s">
        <v>1040</v>
      </c>
      <c r="M92" s="152" t="s">
        <v>1041</v>
      </c>
      <c r="O92" s="124"/>
      <c r="P92" s="124"/>
      <c r="Q92" s="124"/>
      <c r="R92" s="115"/>
      <c r="S92" s="115"/>
    </row>
    <row r="93" spans="3:19" ht="63" x14ac:dyDescent="0.25">
      <c r="C93" s="119"/>
      <c r="D93" s="142">
        <v>39</v>
      </c>
      <c r="E93" s="146" t="s">
        <v>941</v>
      </c>
      <c r="F93" s="147" t="s">
        <v>1038</v>
      </c>
      <c r="G93" s="147" t="s">
        <v>28</v>
      </c>
      <c r="H93" s="151" t="s">
        <v>1075</v>
      </c>
      <c r="I93" s="147" t="s">
        <v>542</v>
      </c>
      <c r="J93" s="147" t="s">
        <v>1040</v>
      </c>
      <c r="K93" s="151" t="s">
        <v>1040</v>
      </c>
      <c r="L93" s="147" t="s">
        <v>1040</v>
      </c>
      <c r="M93" s="152" t="s">
        <v>1041</v>
      </c>
      <c r="O93" s="124"/>
      <c r="P93" s="124"/>
      <c r="Q93" s="124"/>
      <c r="R93" s="115"/>
      <c r="S93" s="115"/>
    </row>
    <row r="94" spans="3:19" ht="63" x14ac:dyDescent="0.25">
      <c r="C94" s="119"/>
      <c r="D94" s="142">
        <v>40</v>
      </c>
      <c r="E94" s="146" t="s">
        <v>941</v>
      </c>
      <c r="F94" s="147" t="s">
        <v>1038</v>
      </c>
      <c r="G94" s="147" t="s">
        <v>28</v>
      </c>
      <c r="H94" s="151" t="s">
        <v>1076</v>
      </c>
      <c r="I94" s="147" t="s">
        <v>542</v>
      </c>
      <c r="J94" s="147" t="s">
        <v>1040</v>
      </c>
      <c r="K94" s="151" t="s">
        <v>1040</v>
      </c>
      <c r="L94" s="147" t="s">
        <v>1040</v>
      </c>
      <c r="M94" s="152" t="s">
        <v>1041</v>
      </c>
      <c r="O94" s="124"/>
      <c r="P94" s="124"/>
      <c r="Q94" s="124"/>
      <c r="R94" s="115"/>
      <c r="S94" s="115"/>
    </row>
    <row r="95" spans="3:19" ht="63" x14ac:dyDescent="0.25">
      <c r="C95" s="119"/>
      <c r="D95" s="142">
        <v>41</v>
      </c>
      <c r="E95" s="146" t="s">
        <v>941</v>
      </c>
      <c r="F95" s="147" t="s">
        <v>1038</v>
      </c>
      <c r="G95" s="147" t="s">
        <v>28</v>
      </c>
      <c r="H95" s="151" t="s">
        <v>1077</v>
      </c>
      <c r="I95" s="147" t="s">
        <v>542</v>
      </c>
      <c r="J95" s="147" t="s">
        <v>1040</v>
      </c>
      <c r="K95" s="151" t="s">
        <v>1040</v>
      </c>
      <c r="L95" s="147" t="s">
        <v>1040</v>
      </c>
      <c r="M95" s="152" t="s">
        <v>1041</v>
      </c>
      <c r="O95" s="124"/>
      <c r="P95" s="124"/>
      <c r="Q95" s="124"/>
      <c r="R95" s="115"/>
      <c r="S95" s="115"/>
    </row>
    <row r="96" spans="3:19" ht="63" x14ac:dyDescent="0.25">
      <c r="C96" s="119"/>
      <c r="D96" s="142">
        <v>42</v>
      </c>
      <c r="E96" s="146" t="s">
        <v>941</v>
      </c>
      <c r="F96" s="147" t="s">
        <v>1038</v>
      </c>
      <c r="G96" s="147" t="s">
        <v>28</v>
      </c>
      <c r="H96" s="151" t="s">
        <v>1078</v>
      </c>
      <c r="I96" s="147" t="s">
        <v>542</v>
      </c>
      <c r="J96" s="147" t="s">
        <v>1040</v>
      </c>
      <c r="K96" s="151" t="s">
        <v>1040</v>
      </c>
      <c r="L96" s="147" t="s">
        <v>1040</v>
      </c>
      <c r="M96" s="152" t="s">
        <v>1041</v>
      </c>
      <c r="O96" s="124"/>
      <c r="P96" s="124"/>
      <c r="Q96" s="124"/>
      <c r="R96" s="115"/>
      <c r="S96" s="115"/>
    </row>
    <row r="97" spans="3:19" ht="63" x14ac:dyDescent="0.25">
      <c r="C97" s="119"/>
      <c r="D97" s="142">
        <v>43</v>
      </c>
      <c r="E97" s="146" t="s">
        <v>941</v>
      </c>
      <c r="F97" s="147" t="s">
        <v>1038</v>
      </c>
      <c r="G97" s="147" t="s">
        <v>28</v>
      </c>
      <c r="H97" s="151" t="s">
        <v>1079</v>
      </c>
      <c r="I97" s="147" t="s">
        <v>542</v>
      </c>
      <c r="J97" s="147" t="s">
        <v>1040</v>
      </c>
      <c r="K97" s="151" t="s">
        <v>1040</v>
      </c>
      <c r="L97" s="147" t="s">
        <v>1040</v>
      </c>
      <c r="M97" s="152" t="s">
        <v>1041</v>
      </c>
      <c r="O97" s="124"/>
      <c r="P97" s="124"/>
      <c r="Q97" s="124"/>
      <c r="R97" s="115"/>
      <c r="S97" s="115"/>
    </row>
    <row r="98" spans="3:19" ht="63" x14ac:dyDescent="0.25">
      <c r="C98" s="119"/>
      <c r="D98" s="142">
        <v>44</v>
      </c>
      <c r="E98" s="146" t="s">
        <v>941</v>
      </c>
      <c r="F98" s="147" t="s">
        <v>1038</v>
      </c>
      <c r="G98" s="147" t="s">
        <v>28</v>
      </c>
      <c r="H98" s="151" t="s">
        <v>1080</v>
      </c>
      <c r="I98" s="147" t="s">
        <v>542</v>
      </c>
      <c r="J98" s="147" t="s">
        <v>1040</v>
      </c>
      <c r="K98" s="151" t="s">
        <v>1040</v>
      </c>
      <c r="L98" s="147" t="s">
        <v>1040</v>
      </c>
      <c r="M98" s="152" t="s">
        <v>1041</v>
      </c>
      <c r="O98" s="124"/>
      <c r="P98" s="124"/>
      <c r="Q98" s="124"/>
      <c r="R98" s="115"/>
      <c r="S98" s="115"/>
    </row>
    <row r="99" spans="3:19" ht="63" x14ac:dyDescent="0.25">
      <c r="C99" s="119"/>
      <c r="D99" s="142">
        <v>45</v>
      </c>
      <c r="E99" s="146" t="s">
        <v>941</v>
      </c>
      <c r="F99" s="147" t="s">
        <v>1038</v>
      </c>
      <c r="G99" s="147" t="s">
        <v>28</v>
      </c>
      <c r="H99" s="151" t="s">
        <v>1081</v>
      </c>
      <c r="I99" s="147" t="s">
        <v>542</v>
      </c>
      <c r="J99" s="147" t="s">
        <v>1040</v>
      </c>
      <c r="K99" s="151" t="s">
        <v>1040</v>
      </c>
      <c r="L99" s="147" t="s">
        <v>1040</v>
      </c>
      <c r="M99" s="152" t="s">
        <v>1041</v>
      </c>
      <c r="O99" s="124"/>
      <c r="P99" s="124"/>
      <c r="Q99" s="124"/>
      <c r="R99" s="115"/>
      <c r="S99" s="115"/>
    </row>
    <row r="100" spans="3:19" ht="63" x14ac:dyDescent="0.25">
      <c r="C100" s="119"/>
      <c r="D100" s="142">
        <v>46</v>
      </c>
      <c r="E100" s="146" t="s">
        <v>941</v>
      </c>
      <c r="F100" s="147" t="s">
        <v>1038</v>
      </c>
      <c r="G100" s="147" t="s">
        <v>28</v>
      </c>
      <c r="H100" s="151" t="s">
        <v>1082</v>
      </c>
      <c r="I100" s="147" t="s">
        <v>542</v>
      </c>
      <c r="J100" s="147" t="s">
        <v>1040</v>
      </c>
      <c r="K100" s="151" t="s">
        <v>1040</v>
      </c>
      <c r="L100" s="147" t="s">
        <v>1040</v>
      </c>
      <c r="M100" s="152" t="s">
        <v>1041</v>
      </c>
      <c r="O100" s="124"/>
      <c r="P100" s="124"/>
      <c r="Q100" s="124"/>
      <c r="R100" s="115"/>
      <c r="S100" s="115"/>
    </row>
    <row r="101" spans="3:19" ht="48.75" customHeight="1" x14ac:dyDescent="0.25">
      <c r="C101" s="119"/>
      <c r="D101" s="142">
        <v>47</v>
      </c>
      <c r="E101" s="157" t="s">
        <v>1083</v>
      </c>
      <c r="F101" s="106" t="s">
        <v>1084</v>
      </c>
      <c r="G101" s="106" t="s">
        <v>98</v>
      </c>
      <c r="H101" s="158" t="s">
        <v>110</v>
      </c>
      <c r="I101" s="106" t="s">
        <v>100</v>
      </c>
      <c r="J101" s="106" t="s">
        <v>338</v>
      </c>
      <c r="K101" s="158" t="s">
        <v>171</v>
      </c>
      <c r="L101" s="106" t="s">
        <v>171</v>
      </c>
      <c r="M101" s="106" t="s">
        <v>1085</v>
      </c>
      <c r="O101" s="124"/>
      <c r="P101" s="124"/>
      <c r="Q101" s="124"/>
      <c r="R101" s="115"/>
      <c r="S101" s="115"/>
    </row>
    <row r="102" spans="3:19" x14ac:dyDescent="0.25">
      <c r="C102" s="119"/>
      <c r="D102" s="120"/>
      <c r="E102" s="157"/>
      <c r="F102" s="106"/>
      <c r="G102" s="106"/>
      <c r="H102" s="158"/>
      <c r="I102" s="106"/>
      <c r="J102" s="106"/>
      <c r="K102" s="158"/>
      <c r="L102" s="106"/>
      <c r="M102" s="106"/>
      <c r="N102" s="124"/>
      <c r="O102" s="124"/>
      <c r="P102" s="124"/>
      <c r="Q102" s="124"/>
      <c r="R102" s="115"/>
      <c r="S102" s="115"/>
    </row>
    <row r="103" spans="3:19" x14ac:dyDescent="0.25">
      <c r="C103" s="119"/>
      <c r="D103" s="145"/>
      <c r="E103" s="124"/>
      <c r="F103" s="124"/>
      <c r="G103" s="124"/>
      <c r="H103" s="145"/>
      <c r="I103" s="124"/>
      <c r="J103" s="124"/>
      <c r="K103" s="124"/>
      <c r="L103" s="124"/>
      <c r="M103" s="124"/>
      <c r="N103" s="124"/>
      <c r="O103" s="124"/>
      <c r="P103" s="124"/>
      <c r="Q103" s="124"/>
      <c r="R103" s="115"/>
      <c r="S103" s="115"/>
    </row>
    <row r="104" spans="3:19" ht="16.5" thickBot="1" x14ac:dyDescent="0.3">
      <c r="C104" s="119"/>
      <c r="D104" s="124"/>
      <c r="E104" s="124"/>
      <c r="F104" s="124"/>
      <c r="G104" s="145"/>
      <c r="H104" s="124"/>
      <c r="I104" s="124"/>
      <c r="J104" s="124"/>
      <c r="K104" s="124"/>
      <c r="L104" s="124"/>
      <c r="M104" s="124"/>
      <c r="N104" s="124"/>
      <c r="O104" s="124"/>
      <c r="P104" s="124"/>
      <c r="Q104" s="124"/>
      <c r="R104" s="115"/>
      <c r="S104" s="115"/>
    </row>
    <row r="105" spans="3:19" ht="24" thickBot="1" x14ac:dyDescent="0.4">
      <c r="C105" s="119"/>
      <c r="D105" s="1308" t="s">
        <v>104</v>
      </c>
      <c r="E105" s="1309"/>
      <c r="F105" s="1309"/>
      <c r="G105" s="1309"/>
      <c r="H105" s="1309"/>
      <c r="I105" s="1309"/>
      <c r="J105" s="1309"/>
      <c r="K105" s="1309"/>
      <c r="L105" s="1309"/>
      <c r="M105" s="1309"/>
      <c r="N105" s="1309"/>
      <c r="O105" s="1309"/>
      <c r="P105" s="1309"/>
      <c r="Q105" s="1309"/>
      <c r="R105" s="1310"/>
      <c r="S105" s="115"/>
    </row>
    <row r="106" spans="3:19" ht="39" customHeight="1" x14ac:dyDescent="0.35">
      <c r="C106" s="119"/>
      <c r="D106" s="1320" t="s">
        <v>58</v>
      </c>
      <c r="E106" s="1321"/>
      <c r="F106" s="1321"/>
      <c r="G106" s="1321"/>
      <c r="H106" s="1321"/>
      <c r="I106" s="1321"/>
      <c r="J106" s="1321"/>
      <c r="K106" s="1321"/>
      <c r="L106" s="213"/>
      <c r="M106" s="213"/>
      <c r="N106" s="213"/>
      <c r="O106" s="213"/>
      <c r="P106" s="213"/>
      <c r="Q106" s="213"/>
      <c r="R106" s="204"/>
      <c r="S106" s="115"/>
    </row>
    <row r="107" spans="3:19" x14ac:dyDescent="0.25">
      <c r="C107" s="119"/>
      <c r="D107" s="122" t="s">
        <v>9</v>
      </c>
      <c r="E107" s="122" t="s">
        <v>59</v>
      </c>
      <c r="F107" s="122" t="s">
        <v>12</v>
      </c>
      <c r="G107" s="121" t="s">
        <v>71</v>
      </c>
      <c r="H107" s="122" t="s">
        <v>106</v>
      </c>
      <c r="I107" s="122" t="s">
        <v>73</v>
      </c>
      <c r="J107" s="122" t="s">
        <v>107</v>
      </c>
      <c r="K107" s="123" t="s">
        <v>21</v>
      </c>
      <c r="L107" s="124"/>
      <c r="M107" s="124"/>
      <c r="N107" s="124"/>
      <c r="O107" s="124"/>
      <c r="P107" s="124"/>
      <c r="Q107" s="124"/>
      <c r="R107" s="115"/>
      <c r="S107" s="115"/>
    </row>
    <row r="108" spans="3:19" x14ac:dyDescent="0.25">
      <c r="C108" s="119"/>
      <c r="D108" s="159"/>
      <c r="E108" s="144"/>
      <c r="F108" s="144"/>
      <c r="G108" s="159"/>
      <c r="H108" s="144"/>
      <c r="I108" s="144"/>
      <c r="J108" s="159"/>
      <c r="K108" s="160"/>
      <c r="L108" s="124"/>
      <c r="M108" s="124"/>
      <c r="N108" s="124"/>
      <c r="O108" s="124"/>
      <c r="P108" s="124"/>
      <c r="Q108" s="124"/>
      <c r="R108" s="115"/>
      <c r="S108" s="115"/>
    </row>
    <row r="109" spans="3:19" x14ac:dyDescent="0.25">
      <c r="C109" s="119"/>
      <c r="D109" s="120"/>
      <c r="E109" s="161"/>
      <c r="F109" s="120"/>
      <c r="G109" s="120"/>
      <c r="H109" s="120"/>
      <c r="I109" s="120"/>
      <c r="J109" s="120"/>
      <c r="K109" s="106"/>
      <c r="L109" s="124"/>
      <c r="M109" s="124"/>
      <c r="N109" s="124"/>
      <c r="O109" s="124"/>
      <c r="P109" s="124"/>
      <c r="Q109" s="124"/>
      <c r="R109" s="115"/>
      <c r="S109" s="115"/>
    </row>
    <row r="110" spans="3:19" x14ac:dyDescent="0.25">
      <c r="C110" s="119"/>
      <c r="D110" s="124"/>
      <c r="E110" s="124"/>
      <c r="F110" s="124"/>
      <c r="G110" s="145"/>
      <c r="H110" s="124"/>
      <c r="I110" s="124"/>
      <c r="J110" s="124"/>
      <c r="K110" s="124"/>
      <c r="L110" s="124"/>
      <c r="M110" s="124"/>
      <c r="N110" s="124"/>
      <c r="O110" s="124"/>
      <c r="P110" s="124"/>
      <c r="Q110" s="124"/>
      <c r="R110" s="115"/>
      <c r="S110" s="115"/>
    </row>
    <row r="111" spans="3:19" ht="16.5" thickBot="1" x14ac:dyDescent="0.3">
      <c r="C111" s="119"/>
      <c r="D111" s="124"/>
      <c r="E111" s="124"/>
      <c r="F111" s="124"/>
      <c r="G111" s="145"/>
      <c r="H111" s="124"/>
      <c r="I111" s="124"/>
      <c r="J111" s="124"/>
      <c r="K111" s="124"/>
      <c r="L111" s="124"/>
      <c r="M111" s="124"/>
      <c r="N111" s="124"/>
      <c r="O111" s="124"/>
      <c r="P111" s="124"/>
      <c r="Q111" s="124"/>
      <c r="R111" s="115"/>
      <c r="S111" s="115"/>
    </row>
    <row r="112" spans="3:19" ht="24" thickBot="1" x14ac:dyDescent="0.4">
      <c r="C112" s="119"/>
      <c r="D112" s="1308" t="s">
        <v>113</v>
      </c>
      <c r="E112" s="1309"/>
      <c r="F112" s="1309"/>
      <c r="G112" s="1309"/>
      <c r="H112" s="1309"/>
      <c r="I112" s="1309"/>
      <c r="J112" s="1309"/>
      <c r="K112" s="1309"/>
      <c r="L112" s="1309"/>
      <c r="M112" s="1309"/>
      <c r="N112" s="1309"/>
      <c r="O112" s="1309"/>
      <c r="P112" s="1309"/>
      <c r="Q112" s="1309"/>
      <c r="R112" s="1310"/>
      <c r="S112" s="115"/>
    </row>
    <row r="113" spans="3:19" ht="23.25" x14ac:dyDescent="0.35">
      <c r="C113" s="119"/>
      <c r="D113" s="203"/>
      <c r="E113" s="203"/>
      <c r="F113" s="203"/>
      <c r="G113" s="203"/>
      <c r="H113" s="203"/>
      <c r="I113" s="203"/>
      <c r="J113" s="203"/>
      <c r="K113" s="203"/>
      <c r="L113" s="203"/>
      <c r="M113" s="203"/>
      <c r="N113" s="203"/>
      <c r="O113" s="203"/>
      <c r="P113" s="203"/>
      <c r="Q113" s="203"/>
      <c r="R113" s="212"/>
      <c r="S113" s="115"/>
    </row>
    <row r="114" spans="3:19" ht="23.25" x14ac:dyDescent="0.35">
      <c r="C114" s="119"/>
      <c r="D114" s="1320" t="s">
        <v>1145</v>
      </c>
      <c r="E114" s="1321"/>
      <c r="F114" s="1321"/>
      <c r="G114" s="1321"/>
      <c r="H114" s="1321"/>
      <c r="I114" s="1321"/>
      <c r="J114" s="1321"/>
      <c r="K114" s="1321"/>
      <c r="L114" s="1321"/>
      <c r="M114" s="1321"/>
      <c r="N114" s="1321"/>
      <c r="O114" s="1321"/>
      <c r="P114" s="1322"/>
      <c r="Q114" s="215"/>
      <c r="R114" s="204"/>
      <c r="S114" s="115"/>
    </row>
    <row r="115" spans="3:19" ht="47.25" x14ac:dyDescent="0.25">
      <c r="C115" s="119"/>
      <c r="D115" s="122" t="s">
        <v>9</v>
      </c>
      <c r="E115" s="122" t="s">
        <v>10</v>
      </c>
      <c r="F115" s="122" t="s">
        <v>115</v>
      </c>
      <c r="G115" s="121" t="s">
        <v>12</v>
      </c>
      <c r="H115" s="122" t="s">
        <v>71</v>
      </c>
      <c r="I115" s="122" t="s">
        <v>72</v>
      </c>
      <c r="J115" s="122" t="s">
        <v>116</v>
      </c>
      <c r="K115" s="123" t="s">
        <v>73</v>
      </c>
      <c r="L115" s="122" t="s">
        <v>117</v>
      </c>
      <c r="M115" s="122" t="s">
        <v>118</v>
      </c>
      <c r="N115" s="121" t="s">
        <v>47</v>
      </c>
      <c r="O115" s="122" t="s">
        <v>21</v>
      </c>
      <c r="Q115" s="124"/>
      <c r="R115" s="115"/>
      <c r="S115" s="115"/>
    </row>
    <row r="116" spans="3:19" ht="29.45" customHeight="1" x14ac:dyDescent="0.25">
      <c r="C116" s="119"/>
      <c r="D116" s="143">
        <v>1</v>
      </c>
      <c r="E116" s="224" t="s">
        <v>1035</v>
      </c>
      <c r="F116" s="144" t="s">
        <v>1087</v>
      </c>
      <c r="G116" s="159" t="s">
        <v>28</v>
      </c>
      <c r="H116" s="144" t="s">
        <v>1088</v>
      </c>
      <c r="I116" s="144" t="s">
        <v>1089</v>
      </c>
      <c r="J116" s="159" t="s">
        <v>1090</v>
      </c>
      <c r="K116" s="144" t="s">
        <v>124</v>
      </c>
      <c r="L116" s="144" t="s">
        <v>1091</v>
      </c>
      <c r="M116" s="144" t="s">
        <v>1092</v>
      </c>
      <c r="N116" s="225">
        <v>1839101.35</v>
      </c>
      <c r="O116" s="144" t="s">
        <v>535</v>
      </c>
      <c r="P116" s="165"/>
      <c r="Q116" s="166"/>
      <c r="R116" s="115"/>
      <c r="S116" s="115"/>
    </row>
    <row r="117" spans="3:19" ht="40.5" customHeight="1" x14ac:dyDescent="0.25">
      <c r="C117" s="119"/>
      <c r="D117" s="143">
        <v>2</v>
      </c>
      <c r="E117" s="202" t="s">
        <v>1146</v>
      </c>
      <c r="F117" s="106" t="s">
        <v>1147</v>
      </c>
      <c r="G117" s="158" t="s">
        <v>136</v>
      </c>
      <c r="H117" s="106" t="s">
        <v>1148</v>
      </c>
      <c r="I117" s="106" t="s">
        <v>1149</v>
      </c>
      <c r="J117" s="158" t="s">
        <v>171</v>
      </c>
      <c r="K117" s="106" t="s">
        <v>1150</v>
      </c>
      <c r="L117" s="106"/>
      <c r="M117" s="106" t="s">
        <v>1151</v>
      </c>
      <c r="N117" s="164">
        <v>200000</v>
      </c>
      <c r="O117" s="106" t="s">
        <v>32</v>
      </c>
      <c r="P117" s="165"/>
      <c r="Q117" s="166"/>
      <c r="R117" s="115"/>
      <c r="S117" s="115"/>
    </row>
    <row r="118" spans="3:19" ht="33" customHeight="1" x14ac:dyDescent="0.25">
      <c r="C118" s="119"/>
      <c r="D118" s="143">
        <v>3</v>
      </c>
      <c r="E118" s="202" t="s">
        <v>1146</v>
      </c>
      <c r="F118" s="106" t="s">
        <v>1152</v>
      </c>
      <c r="G118" s="158" t="s">
        <v>136</v>
      </c>
      <c r="H118" s="106" t="s">
        <v>1153</v>
      </c>
      <c r="I118" s="106" t="s">
        <v>1154</v>
      </c>
      <c r="J118" s="158" t="s">
        <v>171</v>
      </c>
      <c r="K118" s="106" t="s">
        <v>1155</v>
      </c>
      <c r="L118" s="106" t="s">
        <v>1156</v>
      </c>
      <c r="M118" s="106" t="s">
        <v>1157</v>
      </c>
      <c r="N118" s="164">
        <v>3281539</v>
      </c>
      <c r="O118" s="106" t="s">
        <v>32</v>
      </c>
      <c r="P118" s="165"/>
      <c r="Q118" s="166"/>
      <c r="R118" s="115"/>
      <c r="S118" s="115"/>
    </row>
    <row r="119" spans="3:19" ht="78.75" customHeight="1" x14ac:dyDescent="0.25">
      <c r="C119" s="119"/>
      <c r="D119" s="142">
        <v>4</v>
      </c>
      <c r="E119" s="147" t="s">
        <v>210</v>
      </c>
      <c r="F119" s="147" t="s">
        <v>211</v>
      </c>
      <c r="G119" s="151" t="s">
        <v>136</v>
      </c>
      <c r="H119" s="147" t="s">
        <v>212</v>
      </c>
      <c r="I119" s="147" t="s">
        <v>213</v>
      </c>
      <c r="J119" s="151" t="s">
        <v>214</v>
      </c>
      <c r="K119" s="147" t="s">
        <v>90</v>
      </c>
      <c r="L119" s="147" t="s">
        <v>215</v>
      </c>
      <c r="M119" s="147" t="s">
        <v>216</v>
      </c>
      <c r="N119" s="167">
        <v>320960</v>
      </c>
      <c r="O119" s="147" t="s">
        <v>1093</v>
      </c>
      <c r="Q119" s="131"/>
      <c r="R119" s="115"/>
      <c r="S119" s="115"/>
    </row>
    <row r="120" spans="3:19" ht="60" customHeight="1" x14ac:dyDescent="0.25">
      <c r="C120" s="119"/>
      <c r="D120" s="142">
        <v>5</v>
      </c>
      <c r="E120" s="147" t="s">
        <v>210</v>
      </c>
      <c r="F120" s="147" t="s">
        <v>218</v>
      </c>
      <c r="G120" s="151" t="s">
        <v>136</v>
      </c>
      <c r="H120" s="147" t="s">
        <v>219</v>
      </c>
      <c r="I120" s="147" t="s">
        <v>220</v>
      </c>
      <c r="J120" s="151" t="s">
        <v>221</v>
      </c>
      <c r="K120" s="147" t="s">
        <v>90</v>
      </c>
      <c r="L120" s="147" t="s">
        <v>222</v>
      </c>
      <c r="M120" s="147" t="s">
        <v>223</v>
      </c>
      <c r="N120" s="167">
        <v>540000</v>
      </c>
      <c r="O120" s="147" t="s">
        <v>1093</v>
      </c>
      <c r="Q120" s="131"/>
      <c r="R120" s="115"/>
      <c r="S120" s="115"/>
    </row>
    <row r="121" spans="3:19" ht="60" customHeight="1" x14ac:dyDescent="0.25">
      <c r="C121" s="119"/>
      <c r="D121" s="142">
        <v>6</v>
      </c>
      <c r="E121" s="147" t="s">
        <v>224</v>
      </c>
      <c r="F121" s="147" t="s">
        <v>225</v>
      </c>
      <c r="G121" s="151" t="s">
        <v>136</v>
      </c>
      <c r="H121" s="147" t="s">
        <v>226</v>
      </c>
      <c r="I121" s="147" t="s">
        <v>227</v>
      </c>
      <c r="J121" s="151" t="s">
        <v>228</v>
      </c>
      <c r="K121" s="147" t="s">
        <v>229</v>
      </c>
      <c r="L121" s="147" t="s">
        <v>230</v>
      </c>
      <c r="M121" s="147" t="s">
        <v>231</v>
      </c>
      <c r="N121" s="167" t="s">
        <v>590</v>
      </c>
      <c r="O121" s="147" t="s">
        <v>1093</v>
      </c>
      <c r="Q121" s="131"/>
      <c r="R121" s="115"/>
      <c r="S121" s="115"/>
    </row>
    <row r="122" spans="3:19" ht="31.5" x14ac:dyDescent="0.25">
      <c r="C122" s="119"/>
      <c r="D122" s="142">
        <v>7</v>
      </c>
      <c r="E122" s="147" t="s">
        <v>242</v>
      </c>
      <c r="F122" s="147" t="s">
        <v>243</v>
      </c>
      <c r="G122" s="151" t="s">
        <v>23</v>
      </c>
      <c r="H122" s="147" t="s">
        <v>244</v>
      </c>
      <c r="I122" s="147" t="s">
        <v>245</v>
      </c>
      <c r="J122" s="168" t="s">
        <v>246</v>
      </c>
      <c r="K122" s="147" t="s">
        <v>90</v>
      </c>
      <c r="L122" s="147">
        <v>400</v>
      </c>
      <c r="M122" s="147">
        <v>0.3</v>
      </c>
      <c r="N122" s="167"/>
      <c r="O122" s="147" t="s">
        <v>1095</v>
      </c>
      <c r="Q122" s="131"/>
      <c r="R122" s="115"/>
      <c r="S122" s="115"/>
    </row>
    <row r="123" spans="3:19" ht="31.5" x14ac:dyDescent="0.25">
      <c r="C123" s="119"/>
      <c r="D123" s="142">
        <v>8</v>
      </c>
      <c r="E123" s="147" t="s">
        <v>248</v>
      </c>
      <c r="F123" s="147" t="s">
        <v>905</v>
      </c>
      <c r="G123" s="151" t="s">
        <v>23</v>
      </c>
      <c r="H123" s="147" t="s">
        <v>249</v>
      </c>
      <c r="I123" s="147" t="s">
        <v>250</v>
      </c>
      <c r="J123" s="151" t="s">
        <v>251</v>
      </c>
      <c r="K123" s="147" t="s">
        <v>252</v>
      </c>
      <c r="L123" s="147">
        <v>206</v>
      </c>
      <c r="M123" s="147">
        <v>0.87</v>
      </c>
      <c r="N123" s="167"/>
      <c r="O123" s="147" t="s">
        <v>1095</v>
      </c>
      <c r="Q123" s="131"/>
      <c r="R123" s="115"/>
      <c r="S123" s="115"/>
    </row>
    <row r="124" spans="3:19" x14ac:dyDescent="0.25">
      <c r="C124" s="119"/>
      <c r="D124" s="142">
        <v>9</v>
      </c>
      <c r="E124" s="169" t="s">
        <v>911</v>
      </c>
      <c r="F124" s="170" t="s">
        <v>912</v>
      </c>
      <c r="G124" s="170" t="s">
        <v>28</v>
      </c>
      <c r="H124" s="171" t="s">
        <v>913</v>
      </c>
      <c r="I124" s="170" t="s">
        <v>220</v>
      </c>
      <c r="J124" s="172"/>
      <c r="K124" s="172" t="s">
        <v>90</v>
      </c>
      <c r="L124" s="170" t="s">
        <v>914</v>
      </c>
      <c r="M124" s="172"/>
      <c r="N124" s="171" t="s">
        <v>915</v>
      </c>
      <c r="O124" s="170" t="s">
        <v>300</v>
      </c>
      <c r="P124" s="145"/>
      <c r="Q124" s="145"/>
      <c r="R124" s="115"/>
      <c r="S124" s="115"/>
    </row>
    <row r="125" spans="3:19" ht="36.75" customHeight="1" x14ac:dyDescent="0.25">
      <c r="C125" s="119"/>
      <c r="D125" s="142">
        <v>10</v>
      </c>
      <c r="E125" s="147" t="s">
        <v>925</v>
      </c>
      <c r="F125" s="147" t="s">
        <v>926</v>
      </c>
      <c r="G125" s="147" t="s">
        <v>28</v>
      </c>
      <c r="H125" s="167" t="s">
        <v>927</v>
      </c>
      <c r="I125" s="147" t="s">
        <v>220</v>
      </c>
      <c r="J125" s="168" t="s">
        <v>928</v>
      </c>
      <c r="K125" s="147" t="s">
        <v>90</v>
      </c>
      <c r="L125" s="147" t="s">
        <v>929</v>
      </c>
      <c r="M125" s="147" t="s">
        <v>930</v>
      </c>
      <c r="N125" s="167" t="s">
        <v>931</v>
      </c>
      <c r="O125" s="147" t="s">
        <v>300</v>
      </c>
      <c r="P125" s="145"/>
      <c r="Q125" s="145"/>
      <c r="R125" s="115"/>
      <c r="S125" s="115"/>
    </row>
    <row r="126" spans="3:19" ht="153" customHeight="1" x14ac:dyDescent="0.25">
      <c r="C126" s="119"/>
      <c r="D126" s="142">
        <v>11</v>
      </c>
      <c r="E126" s="147" t="s">
        <v>1031</v>
      </c>
      <c r="F126" s="147" t="s">
        <v>1096</v>
      </c>
      <c r="G126" s="168" t="s">
        <v>136</v>
      </c>
      <c r="H126" s="167" t="s">
        <v>1097</v>
      </c>
      <c r="I126" s="147" t="s">
        <v>1098</v>
      </c>
      <c r="J126" s="168" t="s">
        <v>1099</v>
      </c>
      <c r="K126" s="147" t="s">
        <v>90</v>
      </c>
      <c r="L126" s="147" t="s">
        <v>1100</v>
      </c>
      <c r="M126" s="168" t="s">
        <v>1101</v>
      </c>
      <c r="N126" s="167" t="s">
        <v>1102</v>
      </c>
      <c r="O126" s="152" t="s">
        <v>1158</v>
      </c>
      <c r="P126" s="145"/>
      <c r="Q126" s="145"/>
      <c r="R126" s="115"/>
      <c r="S126" s="115"/>
    </row>
    <row r="127" spans="3:19" ht="64.5" customHeight="1" x14ac:dyDescent="0.25">
      <c r="C127" s="119"/>
      <c r="D127" s="142">
        <v>12</v>
      </c>
      <c r="E127" s="147" t="s">
        <v>1031</v>
      </c>
      <c r="F127" s="147" t="s">
        <v>1104</v>
      </c>
      <c r="G127" s="168" t="s">
        <v>23</v>
      </c>
      <c r="H127" s="167" t="s">
        <v>1105</v>
      </c>
      <c r="I127" s="147" t="s">
        <v>1106</v>
      </c>
      <c r="J127" s="168" t="s">
        <v>1107</v>
      </c>
      <c r="K127" s="147" t="s">
        <v>90</v>
      </c>
      <c r="L127" s="147" t="s">
        <v>171</v>
      </c>
      <c r="M127" s="168" t="s">
        <v>171</v>
      </c>
      <c r="N127" s="167" t="s">
        <v>1108</v>
      </c>
      <c r="O127" s="152" t="s">
        <v>1159</v>
      </c>
      <c r="P127" s="145"/>
      <c r="Q127" s="145"/>
      <c r="R127" s="115"/>
      <c r="S127" s="115"/>
    </row>
    <row r="128" spans="3:19" ht="118.5" customHeight="1" x14ac:dyDescent="0.25">
      <c r="C128" s="119"/>
      <c r="D128" s="142">
        <v>13</v>
      </c>
      <c r="E128" s="147" t="s">
        <v>1031</v>
      </c>
      <c r="F128" s="147" t="s">
        <v>1104</v>
      </c>
      <c r="G128" s="168" t="s">
        <v>23</v>
      </c>
      <c r="H128" s="167" t="s">
        <v>1109</v>
      </c>
      <c r="I128" s="147" t="s">
        <v>1106</v>
      </c>
      <c r="J128" s="168" t="s">
        <v>1110</v>
      </c>
      <c r="K128" s="147" t="s">
        <v>90</v>
      </c>
      <c r="L128" s="147" t="s">
        <v>171</v>
      </c>
      <c r="M128" s="168" t="s">
        <v>171</v>
      </c>
      <c r="N128" s="167" t="s">
        <v>1108</v>
      </c>
      <c r="O128" s="152" t="s">
        <v>1160</v>
      </c>
      <c r="P128" s="145"/>
      <c r="Q128" s="145"/>
      <c r="R128" s="115"/>
      <c r="S128" s="115"/>
    </row>
    <row r="129" spans="3:19" ht="70.5" customHeight="1" x14ac:dyDescent="0.25">
      <c r="C129" s="119"/>
      <c r="D129" s="142">
        <v>14</v>
      </c>
      <c r="E129" s="147" t="s">
        <v>1031</v>
      </c>
      <c r="F129" s="147" t="s">
        <v>1104</v>
      </c>
      <c r="G129" s="168" t="s">
        <v>23</v>
      </c>
      <c r="H129" s="167" t="s">
        <v>1111</v>
      </c>
      <c r="I129" s="147" t="s">
        <v>1106</v>
      </c>
      <c r="J129" s="168" t="s">
        <v>1112</v>
      </c>
      <c r="K129" s="147" t="s">
        <v>90</v>
      </c>
      <c r="L129" s="147" t="s">
        <v>171</v>
      </c>
      <c r="M129" s="168" t="s">
        <v>171</v>
      </c>
      <c r="N129" s="167" t="s">
        <v>1108</v>
      </c>
      <c r="O129" s="152" t="s">
        <v>1161</v>
      </c>
      <c r="P129" s="145"/>
      <c r="Q129" s="145"/>
      <c r="R129" s="115"/>
      <c r="S129" s="115"/>
    </row>
    <row r="130" spans="3:19" x14ac:dyDescent="0.25">
      <c r="C130" s="119"/>
      <c r="D130" s="120"/>
      <c r="E130" s="106"/>
      <c r="F130" s="106"/>
      <c r="G130" s="158"/>
      <c r="H130" s="106"/>
      <c r="I130" s="106"/>
      <c r="J130" s="158"/>
      <c r="K130" s="106"/>
      <c r="L130" s="106"/>
      <c r="M130" s="164"/>
      <c r="N130" s="106"/>
      <c r="O130" s="106"/>
      <c r="Q130" s="145"/>
      <c r="R130" s="115"/>
      <c r="S130" s="115"/>
    </row>
    <row r="131" spans="3:19" ht="16.5" thickBot="1" x14ac:dyDescent="0.3">
      <c r="C131" s="119"/>
      <c r="D131" s="145"/>
      <c r="E131" s="124"/>
      <c r="F131" s="124"/>
      <c r="G131" s="124"/>
      <c r="H131" s="145"/>
      <c r="I131" s="124"/>
      <c r="J131" s="124"/>
      <c r="K131" s="124"/>
      <c r="L131" s="145"/>
      <c r="M131" s="124"/>
      <c r="N131" s="124"/>
      <c r="O131" s="124"/>
      <c r="P131" s="145"/>
      <c r="Q131" s="145"/>
      <c r="R131" s="115"/>
      <c r="S131" s="115"/>
    </row>
    <row r="132" spans="3:19" ht="24" thickBot="1" x14ac:dyDescent="0.4">
      <c r="C132" s="119"/>
      <c r="D132" s="1308" t="s">
        <v>321</v>
      </c>
      <c r="E132" s="1309"/>
      <c r="F132" s="1309"/>
      <c r="G132" s="1309"/>
      <c r="H132" s="1309"/>
      <c r="I132" s="1309"/>
      <c r="J132" s="1309"/>
      <c r="K132" s="1309"/>
      <c r="L132" s="1309"/>
      <c r="M132" s="1309"/>
      <c r="N132" s="1309"/>
      <c r="O132" s="1309"/>
      <c r="P132" s="1309"/>
      <c r="Q132" s="1309"/>
      <c r="R132" s="1310"/>
      <c r="S132" s="115"/>
    </row>
    <row r="133" spans="3:19" ht="23.25" x14ac:dyDescent="0.35">
      <c r="C133" s="119"/>
      <c r="D133" s="203"/>
      <c r="E133" s="203"/>
      <c r="F133" s="203"/>
      <c r="G133" s="203"/>
      <c r="H133" s="203"/>
      <c r="I133" s="203"/>
      <c r="J133" s="203"/>
      <c r="K133" s="203"/>
      <c r="L133" s="203"/>
      <c r="M133" s="203"/>
      <c r="N133" s="203"/>
      <c r="O133" s="203"/>
      <c r="P133" s="203"/>
      <c r="Q133" s="203"/>
      <c r="R133" s="212"/>
      <c r="S133" s="115"/>
    </row>
    <row r="134" spans="3:19" ht="23.25" x14ac:dyDescent="0.35">
      <c r="C134" s="119"/>
      <c r="D134" s="1323" t="s">
        <v>1162</v>
      </c>
      <c r="E134" s="1324"/>
      <c r="F134" s="1324"/>
      <c r="G134" s="1324"/>
      <c r="H134" s="1324"/>
      <c r="I134" s="1324"/>
      <c r="J134" s="1324"/>
      <c r="K134" s="1324"/>
      <c r="L134" s="203"/>
      <c r="M134" s="203"/>
      <c r="N134" s="203"/>
      <c r="O134" s="203"/>
      <c r="P134" s="203"/>
      <c r="Q134" s="203"/>
      <c r="R134" s="212"/>
      <c r="S134" s="115"/>
    </row>
    <row r="135" spans="3:19" x14ac:dyDescent="0.25">
      <c r="C135" s="119"/>
      <c r="D135" s="122" t="s">
        <v>9</v>
      </c>
      <c r="E135" s="122" t="s">
        <v>59</v>
      </c>
      <c r="F135" s="122" t="s">
        <v>12</v>
      </c>
      <c r="G135" s="121" t="s">
        <v>71</v>
      </c>
      <c r="H135" s="122" t="s">
        <v>106</v>
      </c>
      <c r="I135" s="122" t="s">
        <v>73</v>
      </c>
      <c r="J135" s="122" t="s">
        <v>323</v>
      </c>
      <c r="K135" s="122" t="s">
        <v>21</v>
      </c>
      <c r="L135" s="24"/>
      <c r="M135" s="24"/>
      <c r="N135" s="24"/>
      <c r="O135" s="24"/>
      <c r="P135" s="24"/>
      <c r="Q135" s="24"/>
      <c r="R135" s="25"/>
      <c r="S135" s="115"/>
    </row>
    <row r="136" spans="3:19" x14ac:dyDescent="0.25">
      <c r="C136" s="119"/>
      <c r="D136" s="175">
        <v>1</v>
      </c>
      <c r="E136" s="144"/>
      <c r="F136" s="144" t="s">
        <v>136</v>
      </c>
      <c r="G136" s="159" t="s">
        <v>781</v>
      </c>
      <c r="H136" s="144" t="s">
        <v>782</v>
      </c>
      <c r="I136" s="144" t="s">
        <v>783</v>
      </c>
      <c r="J136" s="144">
        <v>24</v>
      </c>
      <c r="K136" s="176" t="s">
        <v>329</v>
      </c>
      <c r="L136" s="24"/>
      <c r="M136" s="24"/>
      <c r="N136" s="24"/>
      <c r="O136" s="24"/>
      <c r="P136" s="24"/>
      <c r="Q136" s="24"/>
      <c r="R136" s="25"/>
      <c r="S136" s="115"/>
    </row>
    <row r="137" spans="3:19" x14ac:dyDescent="0.25">
      <c r="C137" s="119"/>
      <c r="D137" s="175">
        <v>2</v>
      </c>
      <c r="E137" s="144" t="s">
        <v>1115</v>
      </c>
      <c r="F137" s="144" t="s">
        <v>28</v>
      </c>
      <c r="G137" s="159" t="s">
        <v>1116</v>
      </c>
      <c r="H137" s="144" t="s">
        <v>1117</v>
      </c>
      <c r="I137" s="144"/>
      <c r="J137" s="144"/>
      <c r="K137" s="176" t="s">
        <v>329</v>
      </c>
      <c r="L137" s="24"/>
      <c r="M137" s="24"/>
      <c r="N137" s="24"/>
      <c r="O137" s="24"/>
      <c r="P137" s="24"/>
      <c r="Q137" s="24"/>
      <c r="R137" s="25"/>
      <c r="S137" s="115"/>
    </row>
    <row r="138" spans="3:19" x14ac:dyDescent="0.25">
      <c r="C138" s="119"/>
      <c r="D138" s="175">
        <v>3</v>
      </c>
      <c r="E138" s="106"/>
      <c r="F138" s="106" t="s">
        <v>28</v>
      </c>
      <c r="G138" s="158" t="s">
        <v>1163</v>
      </c>
      <c r="H138" s="106" t="s">
        <v>1164</v>
      </c>
      <c r="I138" s="106" t="s">
        <v>1165</v>
      </c>
      <c r="J138" s="106">
        <v>7</v>
      </c>
      <c r="K138" s="109" t="s">
        <v>329</v>
      </c>
      <c r="L138" s="24"/>
      <c r="M138" s="24"/>
      <c r="N138" s="24"/>
      <c r="O138" s="24"/>
      <c r="P138" s="24"/>
      <c r="Q138" s="24"/>
      <c r="R138" s="25"/>
      <c r="S138" s="115"/>
    </row>
    <row r="139" spans="3:19" x14ac:dyDescent="0.25">
      <c r="C139" s="119"/>
      <c r="D139" s="142">
        <v>4</v>
      </c>
      <c r="E139" s="177" t="s">
        <v>166</v>
      </c>
      <c r="F139" s="144" t="s">
        <v>23</v>
      </c>
      <c r="G139" s="159" t="s">
        <v>948</v>
      </c>
      <c r="H139" s="144" t="s">
        <v>949</v>
      </c>
      <c r="I139" s="144" t="s">
        <v>335</v>
      </c>
      <c r="J139" s="144"/>
      <c r="K139" s="159" t="s">
        <v>112</v>
      </c>
      <c r="L139" s="24"/>
      <c r="M139" s="24"/>
      <c r="N139" s="24"/>
      <c r="O139" s="24"/>
      <c r="P139" s="24"/>
      <c r="Q139" s="24"/>
      <c r="R139" s="25"/>
      <c r="S139" s="115"/>
    </row>
    <row r="140" spans="3:19" x14ac:dyDescent="0.25">
      <c r="C140" s="119"/>
      <c r="D140" s="142">
        <v>5</v>
      </c>
      <c r="E140" s="177"/>
      <c r="F140" s="144" t="s">
        <v>28</v>
      </c>
      <c r="G140" s="159" t="s">
        <v>793</v>
      </c>
      <c r="H140" s="144" t="s">
        <v>220</v>
      </c>
      <c r="I140" s="144" t="s">
        <v>794</v>
      </c>
      <c r="J140" s="144">
        <v>58</v>
      </c>
      <c r="K140" s="159" t="s">
        <v>1118</v>
      </c>
      <c r="L140" s="24"/>
      <c r="M140" s="24"/>
      <c r="N140" s="24"/>
      <c r="O140" s="24"/>
      <c r="P140" s="24"/>
      <c r="Q140" s="24"/>
      <c r="R140" s="25"/>
      <c r="S140" s="115"/>
    </row>
    <row r="141" spans="3:19" x14ac:dyDescent="0.25">
      <c r="C141" s="119"/>
      <c r="D141" s="142">
        <v>6</v>
      </c>
      <c r="E141" s="177"/>
      <c r="F141" s="144" t="s">
        <v>28</v>
      </c>
      <c r="G141" s="159" t="s">
        <v>951</v>
      </c>
      <c r="H141" s="144" t="s">
        <v>797</v>
      </c>
      <c r="I141" s="144" t="s">
        <v>798</v>
      </c>
      <c r="J141" s="144">
        <v>114</v>
      </c>
      <c r="K141" s="159" t="s">
        <v>1166</v>
      </c>
      <c r="L141" s="24"/>
      <c r="M141" s="24"/>
      <c r="N141" s="24"/>
      <c r="O141" s="24"/>
      <c r="P141" s="24"/>
      <c r="Q141" s="24"/>
      <c r="R141" s="25"/>
      <c r="S141" s="115"/>
    </row>
    <row r="142" spans="3:19" x14ac:dyDescent="0.25">
      <c r="C142" s="119"/>
      <c r="D142" s="142">
        <v>7</v>
      </c>
      <c r="E142" s="177"/>
      <c r="F142" s="144"/>
      <c r="G142" s="159"/>
      <c r="H142" s="144"/>
      <c r="I142" s="144"/>
      <c r="J142" s="144"/>
      <c r="K142" s="159" t="s">
        <v>1167</v>
      </c>
      <c r="L142" s="24"/>
      <c r="M142" s="24"/>
      <c r="N142" s="24"/>
      <c r="O142" s="24"/>
      <c r="P142" s="24"/>
      <c r="Q142" s="24"/>
      <c r="R142" s="25"/>
      <c r="S142" s="115"/>
    </row>
    <row r="143" spans="3:19" x14ac:dyDescent="0.25">
      <c r="C143" s="119"/>
      <c r="D143" s="142">
        <v>8</v>
      </c>
      <c r="E143" s="177"/>
      <c r="F143" s="144" t="s">
        <v>23</v>
      </c>
      <c r="G143" s="159" t="s">
        <v>909</v>
      </c>
      <c r="H143" s="144" t="s">
        <v>952</v>
      </c>
      <c r="I143" s="144" t="s">
        <v>953</v>
      </c>
      <c r="J143" s="144"/>
      <c r="K143" s="159" t="s">
        <v>112</v>
      </c>
      <c r="L143" s="24"/>
      <c r="M143" s="24"/>
      <c r="N143" s="24"/>
      <c r="O143" s="24"/>
      <c r="P143" s="24"/>
      <c r="Q143" s="24"/>
      <c r="R143" s="25"/>
      <c r="S143" s="115"/>
    </row>
    <row r="144" spans="3:19" x14ac:dyDescent="0.25">
      <c r="C144" s="119"/>
      <c r="D144" s="142">
        <v>9</v>
      </c>
      <c r="E144" s="177"/>
      <c r="F144" s="144" t="s">
        <v>23</v>
      </c>
      <c r="G144" s="159" t="s">
        <v>959</v>
      </c>
      <c r="H144" s="144" t="s">
        <v>960</v>
      </c>
      <c r="I144" s="144" t="s">
        <v>961</v>
      </c>
      <c r="J144" s="144"/>
      <c r="K144" s="159" t="s">
        <v>112</v>
      </c>
      <c r="L144" s="24"/>
      <c r="M144" s="24"/>
      <c r="N144" s="24"/>
      <c r="O144" s="24"/>
      <c r="P144" s="24"/>
      <c r="Q144" s="24"/>
      <c r="R144" s="25"/>
      <c r="S144" s="115"/>
    </row>
    <row r="145" spans="3:19" x14ac:dyDescent="0.25">
      <c r="C145" s="119"/>
      <c r="D145" s="142">
        <v>10</v>
      </c>
      <c r="E145" s="177"/>
      <c r="F145" s="144" t="s">
        <v>23</v>
      </c>
      <c r="G145" s="159" t="s">
        <v>255</v>
      </c>
      <c r="H145" s="144" t="s">
        <v>971</v>
      </c>
      <c r="I145" s="144" t="s">
        <v>1168</v>
      </c>
      <c r="J145" s="144"/>
      <c r="K145" s="159" t="s">
        <v>329</v>
      </c>
      <c r="L145" s="24"/>
      <c r="M145" s="24"/>
      <c r="N145" s="24"/>
      <c r="O145" s="24"/>
      <c r="P145" s="24"/>
      <c r="Q145" s="24"/>
      <c r="R145" s="25"/>
      <c r="S145" s="115"/>
    </row>
    <row r="146" spans="3:19" x14ac:dyDescent="0.25">
      <c r="C146" s="119"/>
      <c r="D146" s="142">
        <v>11</v>
      </c>
      <c r="E146" s="177"/>
      <c r="F146" s="144" t="s">
        <v>23</v>
      </c>
      <c r="G146" s="159" t="s">
        <v>972</v>
      </c>
      <c r="H146" s="144" t="s">
        <v>973</v>
      </c>
      <c r="I146" s="144" t="s">
        <v>335</v>
      </c>
      <c r="J146" s="144"/>
      <c r="K146" s="159" t="s">
        <v>974</v>
      </c>
      <c r="L146" s="24"/>
      <c r="M146" s="24"/>
      <c r="N146" s="24"/>
      <c r="O146" s="24"/>
      <c r="P146" s="24"/>
      <c r="Q146" s="24"/>
      <c r="R146" s="25"/>
      <c r="S146" s="115"/>
    </row>
    <row r="147" spans="3:19" x14ac:dyDescent="0.25">
      <c r="C147" s="119"/>
      <c r="D147" s="142">
        <v>12</v>
      </c>
      <c r="E147" s="177"/>
      <c r="F147" s="144" t="s">
        <v>23</v>
      </c>
      <c r="G147" s="159" t="s">
        <v>748</v>
      </c>
      <c r="H147" s="144" t="s">
        <v>977</v>
      </c>
      <c r="I147" s="144" t="s">
        <v>335</v>
      </c>
      <c r="J147" s="144"/>
      <c r="K147" s="159" t="s">
        <v>329</v>
      </c>
      <c r="L147" s="24"/>
      <c r="M147" s="24"/>
      <c r="N147" s="24"/>
      <c r="O147" s="24"/>
      <c r="P147" s="24"/>
      <c r="Q147" s="24"/>
      <c r="R147" s="25"/>
      <c r="S147" s="115"/>
    </row>
    <row r="148" spans="3:19" x14ac:dyDescent="0.25">
      <c r="C148" s="119"/>
      <c r="D148" s="142">
        <v>13</v>
      </c>
      <c r="E148" s="177"/>
      <c r="F148" s="144" t="s">
        <v>23</v>
      </c>
      <c r="G148" s="159" t="s">
        <v>978</v>
      </c>
      <c r="H148" s="144" t="s">
        <v>969</v>
      </c>
      <c r="I148" s="144" t="s">
        <v>1169</v>
      </c>
      <c r="J148" s="144"/>
      <c r="K148" s="159" t="s">
        <v>112</v>
      </c>
      <c r="L148" s="24"/>
      <c r="M148" s="24"/>
      <c r="N148" s="24"/>
      <c r="O148" s="24"/>
      <c r="P148" s="24"/>
      <c r="Q148" s="24"/>
      <c r="R148" s="25"/>
      <c r="S148" s="115"/>
    </row>
    <row r="149" spans="3:19" x14ac:dyDescent="0.25">
      <c r="C149" s="119"/>
      <c r="D149" s="142">
        <v>14</v>
      </c>
      <c r="E149" s="177"/>
      <c r="F149" s="144" t="s">
        <v>23</v>
      </c>
      <c r="G149" s="159" t="s">
        <v>979</v>
      </c>
      <c r="H149" s="144" t="s">
        <v>980</v>
      </c>
      <c r="I149" s="144" t="s">
        <v>703</v>
      </c>
      <c r="J149" s="144"/>
      <c r="K149" s="159" t="s">
        <v>329</v>
      </c>
      <c r="L149" s="24"/>
      <c r="M149" s="24"/>
      <c r="N149" s="24"/>
      <c r="O149" s="24"/>
      <c r="P149" s="24"/>
      <c r="Q149" s="24"/>
      <c r="R149" s="25"/>
      <c r="S149" s="115"/>
    </row>
    <row r="150" spans="3:19" x14ac:dyDescent="0.25">
      <c r="C150" s="119"/>
      <c r="D150" s="142">
        <v>15</v>
      </c>
      <c r="E150" s="177"/>
      <c r="F150" s="144" t="s">
        <v>23</v>
      </c>
      <c r="G150" s="159" t="s">
        <v>1120</v>
      </c>
      <c r="H150" s="144" t="s">
        <v>965</v>
      </c>
      <c r="I150" s="144" t="s">
        <v>1121</v>
      </c>
      <c r="J150" s="144"/>
      <c r="K150" s="159" t="s">
        <v>112</v>
      </c>
      <c r="L150" s="24"/>
      <c r="M150" s="24"/>
      <c r="N150" s="24"/>
      <c r="O150" s="24"/>
      <c r="P150" s="24"/>
      <c r="Q150" s="24"/>
      <c r="R150" s="25"/>
      <c r="S150" s="115"/>
    </row>
    <row r="151" spans="3:19" x14ac:dyDescent="0.25">
      <c r="C151" s="119"/>
      <c r="D151" s="120">
        <v>16</v>
      </c>
      <c r="E151" s="229">
        <v>44319</v>
      </c>
      <c r="F151" s="106" t="s">
        <v>98</v>
      </c>
      <c r="G151" s="158" t="s">
        <v>1170</v>
      </c>
      <c r="H151" s="106" t="s">
        <v>227</v>
      </c>
      <c r="I151" s="106" t="s">
        <v>338</v>
      </c>
      <c r="J151" s="106">
        <v>8</v>
      </c>
      <c r="K151" s="158" t="s">
        <v>112</v>
      </c>
      <c r="L151" s="24"/>
      <c r="M151" s="24"/>
      <c r="N151" s="24"/>
      <c r="O151" s="24"/>
      <c r="P151" s="24"/>
      <c r="Q151" s="24"/>
      <c r="R151" s="25"/>
      <c r="S151" s="115"/>
    </row>
    <row r="152" spans="3:19" x14ac:dyDescent="0.25">
      <c r="C152" s="119"/>
      <c r="D152" s="24"/>
      <c r="E152" s="24"/>
      <c r="F152" s="24"/>
      <c r="G152" s="24"/>
      <c r="H152" s="24"/>
      <c r="I152" s="24"/>
      <c r="J152" s="24"/>
      <c r="K152" s="24"/>
      <c r="L152" s="24"/>
      <c r="M152" s="24"/>
      <c r="N152" s="24"/>
      <c r="O152" s="24"/>
      <c r="P152" s="24"/>
      <c r="Q152" s="24"/>
      <c r="R152" s="25"/>
      <c r="S152" s="115"/>
    </row>
    <row r="153" spans="3:19" x14ac:dyDescent="0.25">
      <c r="C153" s="119"/>
      <c r="D153" s="24"/>
      <c r="E153" s="24"/>
      <c r="F153" s="24"/>
      <c r="G153" s="24"/>
      <c r="H153" s="24"/>
      <c r="I153" s="24"/>
      <c r="J153" s="24"/>
      <c r="K153" s="24"/>
      <c r="L153" s="24"/>
      <c r="M153" s="24"/>
      <c r="N153" s="24"/>
      <c r="O153" s="24"/>
      <c r="P153" s="24"/>
      <c r="Q153" s="24"/>
      <c r="R153" s="25"/>
      <c r="S153" s="115"/>
    </row>
    <row r="154" spans="3:19" ht="16.5" thickBot="1" x14ac:dyDescent="0.3">
      <c r="C154" s="119"/>
      <c r="D154" s="145"/>
      <c r="E154" s="124"/>
      <c r="F154" s="124"/>
      <c r="G154" s="124"/>
      <c r="H154" s="145"/>
      <c r="I154" s="124"/>
      <c r="J154" s="124"/>
      <c r="K154" s="124"/>
      <c r="L154" s="145"/>
      <c r="M154" s="124"/>
      <c r="N154" s="124"/>
      <c r="O154" s="124"/>
      <c r="P154" s="145"/>
      <c r="Q154" s="145"/>
      <c r="R154" s="115"/>
      <c r="S154" s="115"/>
    </row>
    <row r="155" spans="3:19" ht="24" thickBot="1" x14ac:dyDescent="0.4">
      <c r="C155" s="119"/>
      <c r="D155" s="1308" t="s">
        <v>342</v>
      </c>
      <c r="E155" s="1309"/>
      <c r="F155" s="1309"/>
      <c r="G155" s="1309"/>
      <c r="H155" s="1309"/>
      <c r="I155" s="1309"/>
      <c r="J155" s="1309"/>
      <c r="K155" s="1309"/>
      <c r="L155" s="1309"/>
      <c r="M155" s="1309"/>
      <c r="N155" s="1309"/>
      <c r="O155" s="1309"/>
      <c r="P155" s="1309"/>
      <c r="Q155" s="1309"/>
      <c r="R155" s="1310"/>
      <c r="S155" s="115"/>
    </row>
    <row r="156" spans="3:19" ht="23.25" x14ac:dyDescent="0.35">
      <c r="C156" s="119"/>
      <c r="D156" s="1318"/>
      <c r="E156" s="1319"/>
      <c r="F156" s="1319"/>
      <c r="G156" s="1319"/>
      <c r="H156" s="1319"/>
      <c r="I156" s="1319"/>
      <c r="J156" s="1319"/>
      <c r="K156" s="1319"/>
      <c r="L156" s="216"/>
      <c r="M156" s="217"/>
      <c r="N156" s="216"/>
      <c r="O156" s="216"/>
      <c r="P156" s="216"/>
      <c r="Q156" s="216"/>
      <c r="R156" s="204"/>
      <c r="S156" s="115"/>
    </row>
    <row r="157" spans="3:19" s="180" customFormat="1" ht="23.25" x14ac:dyDescent="0.35">
      <c r="C157" s="181"/>
      <c r="D157" s="1322" t="s">
        <v>343</v>
      </c>
      <c r="E157" s="1322"/>
      <c r="F157" s="1322"/>
      <c r="G157" s="1322"/>
      <c r="H157" s="1322"/>
      <c r="I157" s="1322"/>
      <c r="J157" s="1322"/>
      <c r="K157" s="1322"/>
      <c r="L157" s="218"/>
      <c r="M157" s="219"/>
      <c r="N157" s="218"/>
      <c r="O157" s="218"/>
      <c r="P157" s="218"/>
      <c r="Q157" s="218"/>
      <c r="R157" s="220"/>
      <c r="S157" s="183"/>
    </row>
    <row r="158" spans="3:19" s="180" customFormat="1" ht="23.25" x14ac:dyDescent="0.35">
      <c r="C158" s="181"/>
      <c r="D158" s="1325" t="s">
        <v>982</v>
      </c>
      <c r="E158" s="1325"/>
      <c r="F158" s="1325"/>
      <c r="G158" s="1325"/>
      <c r="H158" s="1325"/>
      <c r="I158" s="1325"/>
      <c r="J158" s="1325"/>
      <c r="K158" s="1325"/>
      <c r="L158" s="218"/>
      <c r="M158" s="219"/>
      <c r="N158" s="218"/>
      <c r="O158" s="218"/>
      <c r="P158" s="218"/>
      <c r="Q158" s="218"/>
      <c r="R158" s="220"/>
      <c r="S158" s="183"/>
    </row>
    <row r="159" spans="3:19" ht="23.25" x14ac:dyDescent="0.35">
      <c r="C159" s="119"/>
      <c r="D159" s="1326" t="s">
        <v>983</v>
      </c>
      <c r="E159" s="1326"/>
      <c r="F159" s="1326"/>
      <c r="G159" s="1326"/>
      <c r="H159" s="1326"/>
      <c r="I159" s="1326"/>
      <c r="J159" s="1326"/>
      <c r="K159" s="1326"/>
      <c r="L159" s="216"/>
      <c r="M159" s="217"/>
      <c r="N159" s="216"/>
      <c r="O159" s="216"/>
      <c r="P159" s="216"/>
      <c r="Q159" s="216"/>
      <c r="R159" s="204"/>
      <c r="S159" s="115"/>
    </row>
    <row r="160" spans="3:19" ht="15" customHeight="1" x14ac:dyDescent="0.25">
      <c r="C160" s="119"/>
      <c r="D160" s="122" t="s">
        <v>9</v>
      </c>
      <c r="E160" s="122" t="s">
        <v>346</v>
      </c>
      <c r="F160" s="122" t="s">
        <v>347</v>
      </c>
      <c r="G160" s="121" t="s">
        <v>461</v>
      </c>
      <c r="H160" s="122" t="s">
        <v>801</v>
      </c>
      <c r="I160" s="122" t="s">
        <v>349</v>
      </c>
      <c r="J160" s="122" t="s">
        <v>351</v>
      </c>
      <c r="K160" s="122" t="s">
        <v>352</v>
      </c>
      <c r="R160" s="115"/>
      <c r="S160" s="115"/>
    </row>
    <row r="161" spans="3:19" ht="47.25" x14ac:dyDescent="0.25">
      <c r="C161" s="119"/>
      <c r="D161" s="184">
        <v>1</v>
      </c>
      <c r="E161" s="122" t="s">
        <v>353</v>
      </c>
      <c r="F161" s="122" t="s">
        <v>359</v>
      </c>
      <c r="G161" s="121" t="s">
        <v>48</v>
      </c>
      <c r="H161" s="122" t="s">
        <v>360</v>
      </c>
      <c r="I161" s="122" t="s">
        <v>361</v>
      </c>
      <c r="J161" s="122" t="s">
        <v>1122</v>
      </c>
      <c r="K161" s="122" t="s">
        <v>363</v>
      </c>
      <c r="R161" s="115"/>
      <c r="S161" s="115"/>
    </row>
    <row r="162" spans="3:19" ht="46.5" customHeight="1" x14ac:dyDescent="0.25">
      <c r="C162" s="119"/>
      <c r="D162" s="184">
        <v>2</v>
      </c>
      <c r="E162" s="122" t="s">
        <v>364</v>
      </c>
      <c r="F162" s="122" t="s">
        <v>365</v>
      </c>
      <c r="G162" s="121" t="s">
        <v>28</v>
      </c>
      <c r="H162" s="122" t="s">
        <v>366</v>
      </c>
      <c r="I162" s="122" t="s">
        <v>984</v>
      </c>
      <c r="J162" s="122" t="s">
        <v>1123</v>
      </c>
      <c r="K162" s="122" t="s">
        <v>369</v>
      </c>
      <c r="R162" s="115"/>
      <c r="S162" s="115"/>
    </row>
    <row r="163" spans="3:19" ht="72.95" customHeight="1" x14ac:dyDescent="0.25">
      <c r="C163" s="119"/>
      <c r="D163" s="184">
        <v>3</v>
      </c>
      <c r="E163" s="122" t="s">
        <v>353</v>
      </c>
      <c r="F163" s="122" t="s">
        <v>370</v>
      </c>
      <c r="G163" s="121" t="s">
        <v>48</v>
      </c>
      <c r="H163" s="122" t="s">
        <v>360</v>
      </c>
      <c r="I163" s="122" t="s">
        <v>53</v>
      </c>
      <c r="J163" s="122" t="s">
        <v>1122</v>
      </c>
      <c r="K163" s="122" t="s">
        <v>363</v>
      </c>
      <c r="R163" s="115"/>
      <c r="S163" s="115"/>
    </row>
    <row r="164" spans="3:19" ht="47.25" x14ac:dyDescent="0.25">
      <c r="C164" s="119"/>
      <c r="D164" s="184">
        <v>4</v>
      </c>
      <c r="E164" s="122" t="s">
        <v>803</v>
      </c>
      <c r="F164" s="122" t="s">
        <v>794</v>
      </c>
      <c r="G164" s="121" t="s">
        <v>28</v>
      </c>
      <c r="H164" s="122"/>
      <c r="I164" s="122" t="s">
        <v>793</v>
      </c>
      <c r="J164" s="122" t="s">
        <v>1171</v>
      </c>
      <c r="K164" s="122" t="s">
        <v>363</v>
      </c>
      <c r="R164" s="115"/>
      <c r="S164" s="115"/>
    </row>
    <row r="165" spans="3:19" ht="76.5" customHeight="1" x14ac:dyDescent="0.25">
      <c r="C165" s="119"/>
      <c r="D165" s="185">
        <v>5</v>
      </c>
      <c r="E165" s="122" t="s">
        <v>376</v>
      </c>
      <c r="F165" s="122" t="s">
        <v>377</v>
      </c>
      <c r="G165" s="121" t="s">
        <v>136</v>
      </c>
      <c r="H165" s="122" t="s">
        <v>373</v>
      </c>
      <c r="I165" s="122" t="s">
        <v>378</v>
      </c>
      <c r="J165" s="122" t="s">
        <v>379</v>
      </c>
      <c r="K165" s="122" t="s">
        <v>380</v>
      </c>
      <c r="R165" s="115"/>
      <c r="S165" s="115"/>
    </row>
    <row r="166" spans="3:19" ht="31.5" x14ac:dyDescent="0.25">
      <c r="C166" s="119"/>
      <c r="D166" s="185">
        <v>6</v>
      </c>
      <c r="E166" s="122" t="s">
        <v>381</v>
      </c>
      <c r="F166" s="122" t="s">
        <v>382</v>
      </c>
      <c r="G166" s="121" t="s">
        <v>171</v>
      </c>
      <c r="H166" s="122" t="s">
        <v>383</v>
      </c>
      <c r="I166" s="122" t="s">
        <v>384</v>
      </c>
      <c r="J166" s="122" t="s">
        <v>385</v>
      </c>
      <c r="K166" s="122" t="s">
        <v>386</v>
      </c>
      <c r="R166" s="115"/>
      <c r="S166" s="115"/>
    </row>
    <row r="167" spans="3:19" x14ac:dyDescent="0.25">
      <c r="C167" s="119"/>
      <c r="D167" s="185">
        <v>7</v>
      </c>
      <c r="E167" s="122" t="s">
        <v>387</v>
      </c>
      <c r="F167" s="122" t="s">
        <v>388</v>
      </c>
      <c r="G167" s="121" t="s">
        <v>171</v>
      </c>
      <c r="H167" s="122" t="s">
        <v>389</v>
      </c>
      <c r="I167" s="122" t="s">
        <v>390</v>
      </c>
      <c r="J167" s="122" t="s">
        <v>385</v>
      </c>
      <c r="K167" s="122" t="s">
        <v>386</v>
      </c>
      <c r="R167" s="115"/>
      <c r="S167" s="115"/>
    </row>
    <row r="168" spans="3:19" ht="31.5" x14ac:dyDescent="0.25">
      <c r="C168" s="119"/>
      <c r="D168" s="185">
        <v>8</v>
      </c>
      <c r="E168" s="122" t="s">
        <v>391</v>
      </c>
      <c r="F168" s="122" t="s">
        <v>392</v>
      </c>
      <c r="G168" s="121" t="s">
        <v>28</v>
      </c>
      <c r="H168" s="122" t="s">
        <v>383</v>
      </c>
      <c r="I168" s="122" t="s">
        <v>393</v>
      </c>
      <c r="J168" s="122" t="s">
        <v>385</v>
      </c>
      <c r="K168" s="122" t="s">
        <v>394</v>
      </c>
      <c r="R168" s="115"/>
      <c r="S168" s="115"/>
    </row>
    <row r="169" spans="3:19" ht="15" customHeight="1" x14ac:dyDescent="0.25">
      <c r="C169" s="119"/>
      <c r="D169" s="185">
        <v>9</v>
      </c>
      <c r="E169" s="122" t="s">
        <v>395</v>
      </c>
      <c r="F169" s="122" t="s">
        <v>396</v>
      </c>
      <c r="G169" s="121" t="s">
        <v>397</v>
      </c>
      <c r="H169" s="122" t="s">
        <v>373</v>
      </c>
      <c r="I169" s="122" t="s">
        <v>398</v>
      </c>
      <c r="J169" s="122" t="s">
        <v>399</v>
      </c>
      <c r="K169" s="122" t="s">
        <v>386</v>
      </c>
      <c r="R169" s="115"/>
      <c r="S169" s="115"/>
    </row>
    <row r="170" spans="3:19" ht="31.5" x14ac:dyDescent="0.25">
      <c r="C170" s="119"/>
      <c r="D170" s="185">
        <v>10</v>
      </c>
      <c r="E170" s="122" t="s">
        <v>400</v>
      </c>
      <c r="F170" s="122" t="s">
        <v>401</v>
      </c>
      <c r="G170" s="121" t="s">
        <v>136</v>
      </c>
      <c r="H170" s="122" t="s">
        <v>373</v>
      </c>
      <c r="I170" s="122" t="s">
        <v>402</v>
      </c>
      <c r="J170" s="122" t="s">
        <v>385</v>
      </c>
      <c r="K170" s="122" t="s">
        <v>386</v>
      </c>
      <c r="R170" s="115"/>
      <c r="S170" s="115"/>
    </row>
    <row r="171" spans="3:19" ht="31.5" x14ac:dyDescent="0.25">
      <c r="C171" s="119"/>
      <c r="D171" s="185">
        <v>11</v>
      </c>
      <c r="E171" s="122" t="s">
        <v>381</v>
      </c>
      <c r="F171" s="122" t="s">
        <v>403</v>
      </c>
      <c r="G171" s="121" t="s">
        <v>136</v>
      </c>
      <c r="H171" s="122" t="s">
        <v>383</v>
      </c>
      <c r="I171" s="122" t="s">
        <v>404</v>
      </c>
      <c r="J171" s="122" t="s">
        <v>399</v>
      </c>
      <c r="K171" s="122" t="s">
        <v>386</v>
      </c>
      <c r="R171" s="115"/>
      <c r="S171" s="115"/>
    </row>
    <row r="172" spans="3:19" ht="31.5" x14ac:dyDescent="0.25">
      <c r="C172" s="119"/>
      <c r="D172" s="185">
        <v>12</v>
      </c>
      <c r="E172" s="122" t="s">
        <v>405</v>
      </c>
      <c r="F172" s="122" t="s">
        <v>406</v>
      </c>
      <c r="G172" s="121" t="s">
        <v>136</v>
      </c>
      <c r="H172" s="122" t="s">
        <v>373</v>
      </c>
      <c r="I172" s="122" t="s">
        <v>407</v>
      </c>
      <c r="J172" s="122" t="s">
        <v>385</v>
      </c>
      <c r="K172" s="122" t="s">
        <v>386</v>
      </c>
      <c r="R172" s="115"/>
      <c r="S172" s="115"/>
    </row>
    <row r="173" spans="3:19" x14ac:dyDescent="0.25">
      <c r="C173" s="119"/>
      <c r="D173" s="185">
        <v>13</v>
      </c>
      <c r="E173" s="122" t="s">
        <v>408</v>
      </c>
      <c r="F173" s="122" t="s">
        <v>409</v>
      </c>
      <c r="G173" s="121" t="s">
        <v>410</v>
      </c>
      <c r="H173" s="122" t="s">
        <v>411</v>
      </c>
      <c r="I173" s="122" t="s">
        <v>412</v>
      </c>
      <c r="J173" s="122" t="s">
        <v>399</v>
      </c>
      <c r="K173" s="122" t="s">
        <v>386</v>
      </c>
      <c r="R173" s="115"/>
      <c r="S173" s="115"/>
    </row>
    <row r="174" spans="3:19" x14ac:dyDescent="0.25">
      <c r="C174" s="119"/>
      <c r="D174" s="185">
        <v>14</v>
      </c>
      <c r="E174" s="122" t="s">
        <v>408</v>
      </c>
      <c r="F174" s="122" t="s">
        <v>413</v>
      </c>
      <c r="G174" s="121" t="s">
        <v>410</v>
      </c>
      <c r="H174" s="122" t="s">
        <v>411</v>
      </c>
      <c r="I174" s="122" t="s">
        <v>414</v>
      </c>
      <c r="J174" s="122" t="s">
        <v>399</v>
      </c>
      <c r="K174" s="122" t="s">
        <v>386</v>
      </c>
      <c r="R174" s="115"/>
      <c r="S174" s="115"/>
    </row>
    <row r="175" spans="3:19" ht="31.5" x14ac:dyDescent="0.25">
      <c r="C175" s="119"/>
      <c r="D175" s="185">
        <v>15</v>
      </c>
      <c r="E175" s="185" t="s">
        <v>376</v>
      </c>
      <c r="F175" s="185" t="s">
        <v>372</v>
      </c>
      <c r="G175" s="214" t="s">
        <v>28</v>
      </c>
      <c r="H175" s="185" t="s">
        <v>373</v>
      </c>
      <c r="I175" s="185" t="s">
        <v>415</v>
      </c>
      <c r="J175" s="185" t="s">
        <v>399</v>
      </c>
      <c r="K175" s="185" t="s">
        <v>380</v>
      </c>
      <c r="R175" s="115"/>
      <c r="S175" s="115"/>
    </row>
    <row r="176" spans="3:19" x14ac:dyDescent="0.25">
      <c r="C176" s="119"/>
      <c r="D176" s="185">
        <v>16</v>
      </c>
      <c r="E176" s="122" t="s">
        <v>417</v>
      </c>
      <c r="F176" s="122" t="s">
        <v>418</v>
      </c>
      <c r="G176" s="121" t="s">
        <v>121</v>
      </c>
      <c r="H176" s="122" t="s">
        <v>419</v>
      </c>
      <c r="I176" s="122" t="s">
        <v>420</v>
      </c>
      <c r="J176" s="122" t="s">
        <v>399</v>
      </c>
      <c r="K176" s="122" t="s">
        <v>386</v>
      </c>
      <c r="R176" s="115"/>
      <c r="S176" s="115"/>
    </row>
    <row r="177" spans="3:19" ht="31.5" x14ac:dyDescent="0.25">
      <c r="C177" s="119"/>
      <c r="D177" s="185">
        <v>17</v>
      </c>
      <c r="E177" s="122" t="s">
        <v>395</v>
      </c>
      <c r="F177" s="122" t="s">
        <v>278</v>
      </c>
      <c r="G177" s="121" t="s">
        <v>397</v>
      </c>
      <c r="H177" s="122" t="s">
        <v>373</v>
      </c>
      <c r="I177" s="122" t="s">
        <v>421</v>
      </c>
      <c r="J177" s="122" t="s">
        <v>429</v>
      </c>
      <c r="K177" s="122" t="s">
        <v>369</v>
      </c>
      <c r="R177" s="115"/>
      <c r="S177" s="115"/>
    </row>
    <row r="178" spans="3:19" ht="31.5" x14ac:dyDescent="0.25">
      <c r="C178" s="119"/>
      <c r="D178" s="185">
        <v>18</v>
      </c>
      <c r="E178" s="122" t="s">
        <v>395</v>
      </c>
      <c r="F178" s="122" t="s">
        <v>422</v>
      </c>
      <c r="G178" s="121" t="s">
        <v>397</v>
      </c>
      <c r="H178" s="122" t="s">
        <v>373</v>
      </c>
      <c r="I178" s="122" t="s">
        <v>423</v>
      </c>
      <c r="J178" s="122" t="s">
        <v>399</v>
      </c>
      <c r="K178" s="122" t="s">
        <v>424</v>
      </c>
      <c r="R178" s="115"/>
      <c r="S178" s="115"/>
    </row>
    <row r="179" spans="3:19" ht="47.25" x14ac:dyDescent="0.25">
      <c r="C179" s="119"/>
      <c r="D179" s="122">
        <v>19</v>
      </c>
      <c r="E179" s="122" t="s">
        <v>425</v>
      </c>
      <c r="F179" s="122" t="s">
        <v>426</v>
      </c>
      <c r="G179" s="121" t="s">
        <v>427</v>
      </c>
      <c r="H179" s="122" t="s">
        <v>1172</v>
      </c>
      <c r="I179" s="122" t="s">
        <v>336</v>
      </c>
      <c r="J179" s="122" t="s">
        <v>429</v>
      </c>
      <c r="K179" s="106" t="s">
        <v>807</v>
      </c>
      <c r="R179" s="115"/>
      <c r="S179" s="115"/>
    </row>
    <row r="180" spans="3:19" x14ac:dyDescent="0.25">
      <c r="C180" s="119"/>
      <c r="R180" s="115"/>
      <c r="S180" s="115"/>
    </row>
    <row r="181" spans="3:19" x14ac:dyDescent="0.25">
      <c r="C181" s="119"/>
      <c r="R181" s="115"/>
      <c r="S181" s="115"/>
    </row>
    <row r="182" spans="3:19" ht="16.5" thickBot="1" x14ac:dyDescent="0.3">
      <c r="C182" s="119"/>
      <c r="R182" s="115"/>
      <c r="S182" s="115"/>
    </row>
    <row r="183" spans="3:19" ht="39" customHeight="1" thickBot="1" x14ac:dyDescent="0.4">
      <c r="C183" s="119"/>
      <c r="D183" s="1308" t="s">
        <v>430</v>
      </c>
      <c r="E183" s="1309"/>
      <c r="F183" s="1309"/>
      <c r="G183" s="1309"/>
      <c r="H183" s="1309"/>
      <c r="I183" s="1309"/>
      <c r="J183" s="1309"/>
      <c r="K183" s="1309"/>
      <c r="L183" s="1309"/>
      <c r="M183" s="1309"/>
      <c r="N183" s="1309"/>
      <c r="O183" s="1309"/>
      <c r="P183" s="1309"/>
      <c r="Q183" s="1309"/>
      <c r="R183" s="1310"/>
      <c r="S183" s="115"/>
    </row>
    <row r="184" spans="3:19" ht="15" customHeight="1" x14ac:dyDescent="0.35">
      <c r="C184" s="119"/>
      <c r="D184" s="203"/>
      <c r="E184" s="203"/>
      <c r="F184" s="203"/>
      <c r="G184" s="203"/>
      <c r="H184" s="203"/>
      <c r="I184" s="203"/>
      <c r="J184" s="203"/>
      <c r="K184" s="203"/>
      <c r="L184" s="203"/>
      <c r="M184" s="203"/>
      <c r="N184" s="203"/>
      <c r="O184" s="203"/>
      <c r="P184" s="203"/>
      <c r="Q184" s="203"/>
      <c r="R184" s="212"/>
      <c r="S184" s="115"/>
    </row>
    <row r="185" spans="3:19" ht="32.25" customHeight="1" x14ac:dyDescent="0.35">
      <c r="C185" s="119"/>
      <c r="D185" s="1327" t="s">
        <v>986</v>
      </c>
      <c r="E185" s="1328"/>
      <c r="F185" s="1328"/>
      <c r="G185" s="1328"/>
      <c r="H185" s="1328"/>
      <c r="I185" s="1328"/>
      <c r="J185" s="1328"/>
      <c r="K185" s="1328"/>
      <c r="L185" s="203"/>
      <c r="M185" s="203"/>
      <c r="N185" s="203"/>
      <c r="O185" s="203"/>
      <c r="P185" s="203"/>
      <c r="Q185" s="203"/>
      <c r="R185" s="212"/>
      <c r="S185" s="115"/>
    </row>
    <row r="186" spans="3:19" x14ac:dyDescent="0.25">
      <c r="C186" s="119"/>
      <c r="D186" s="122" t="s">
        <v>9</v>
      </c>
      <c r="E186" s="122" t="s">
        <v>432</v>
      </c>
      <c r="F186" s="122" t="s">
        <v>433</v>
      </c>
      <c r="G186" s="121" t="s">
        <v>434</v>
      </c>
      <c r="H186" s="122" t="s">
        <v>349</v>
      </c>
      <c r="I186" s="122" t="s">
        <v>350</v>
      </c>
      <c r="J186" s="122" t="s">
        <v>351</v>
      </c>
      <c r="K186" s="122" t="s">
        <v>352</v>
      </c>
      <c r="R186" s="115"/>
      <c r="S186" s="115"/>
    </row>
    <row r="187" spans="3:19" ht="15" customHeight="1" x14ac:dyDescent="0.25">
      <c r="C187" s="119"/>
      <c r="D187" s="144">
        <v>1</v>
      </c>
      <c r="E187" s="122" t="s">
        <v>435</v>
      </c>
      <c r="F187" s="121" t="s">
        <v>436</v>
      </c>
      <c r="G187" s="122" t="s">
        <v>437</v>
      </c>
      <c r="H187" s="122" t="s">
        <v>438</v>
      </c>
      <c r="I187" s="122" t="s">
        <v>439</v>
      </c>
      <c r="J187" s="122" t="s">
        <v>440</v>
      </c>
      <c r="K187" s="221" t="s">
        <v>987</v>
      </c>
      <c r="R187" s="115"/>
      <c r="S187" s="115"/>
    </row>
    <row r="188" spans="3:19" ht="31.5" x14ac:dyDescent="0.25">
      <c r="C188" s="119"/>
      <c r="D188" s="144">
        <v>2</v>
      </c>
      <c r="E188" s="122" t="s">
        <v>435</v>
      </c>
      <c r="F188" s="121" t="s">
        <v>445</v>
      </c>
      <c r="G188" s="122" t="s">
        <v>437</v>
      </c>
      <c r="H188" s="122" t="s">
        <v>1173</v>
      </c>
      <c r="I188" s="122" t="s">
        <v>1173</v>
      </c>
      <c r="J188" s="122" t="s">
        <v>1173</v>
      </c>
      <c r="K188" s="221" t="s">
        <v>807</v>
      </c>
      <c r="R188" s="115"/>
      <c r="S188" s="115"/>
    </row>
    <row r="189" spans="3:19" ht="31.5" x14ac:dyDescent="0.25">
      <c r="C189" s="119"/>
      <c r="D189" s="144">
        <v>3</v>
      </c>
      <c r="E189" s="122" t="s">
        <v>448</v>
      </c>
      <c r="F189" s="121" t="s">
        <v>449</v>
      </c>
      <c r="G189" s="122" t="s">
        <v>450</v>
      </c>
      <c r="H189" s="122" t="s">
        <v>451</v>
      </c>
      <c r="I189" s="122" t="s">
        <v>98</v>
      </c>
      <c r="J189" s="122" t="s">
        <v>808</v>
      </c>
      <c r="K189" s="221" t="s">
        <v>987</v>
      </c>
      <c r="R189" s="115"/>
      <c r="S189" s="115"/>
    </row>
    <row r="190" spans="3:19" ht="30" customHeight="1" x14ac:dyDescent="0.25">
      <c r="C190" s="119"/>
      <c r="D190" s="144">
        <v>4</v>
      </c>
      <c r="E190" s="122" t="s">
        <v>453</v>
      </c>
      <c r="F190" s="121" t="s">
        <v>454</v>
      </c>
      <c r="G190" s="122" t="s">
        <v>437</v>
      </c>
      <c r="H190" s="122" t="s">
        <v>451</v>
      </c>
      <c r="I190" s="122" t="s">
        <v>98</v>
      </c>
      <c r="J190" s="122" t="s">
        <v>1174</v>
      </c>
      <c r="K190" s="221" t="s">
        <v>987</v>
      </c>
      <c r="R190" s="115"/>
      <c r="S190" s="115"/>
    </row>
    <row r="191" spans="3:19" x14ac:dyDescent="0.25">
      <c r="C191" s="119"/>
      <c r="D191" s="122"/>
      <c r="E191" s="122"/>
      <c r="F191" s="122"/>
      <c r="G191" s="121"/>
      <c r="H191" s="122"/>
      <c r="I191" s="122"/>
      <c r="J191" s="122"/>
      <c r="K191" s="122"/>
      <c r="R191" s="115"/>
      <c r="S191" s="115"/>
    </row>
    <row r="192" spans="3:19" ht="16.5" thickBot="1" x14ac:dyDescent="0.3">
      <c r="C192" s="119"/>
      <c r="D192" s="124"/>
      <c r="E192" s="124"/>
      <c r="F192" s="124"/>
      <c r="G192" s="145"/>
      <c r="H192" s="124"/>
      <c r="I192" s="124"/>
      <c r="J192" s="124"/>
      <c r="K192" s="124"/>
      <c r="R192" s="115"/>
      <c r="S192" s="115"/>
    </row>
    <row r="193" spans="3:19" ht="24" thickBot="1" x14ac:dyDescent="0.4">
      <c r="C193" s="119"/>
      <c r="D193" s="1308" t="s">
        <v>990</v>
      </c>
      <c r="E193" s="1309"/>
      <c r="F193" s="1309"/>
      <c r="G193" s="1309"/>
      <c r="H193" s="1309"/>
      <c r="I193" s="1309"/>
      <c r="J193" s="1309"/>
      <c r="K193" s="1309"/>
      <c r="L193" s="1309"/>
      <c r="M193" s="1309"/>
      <c r="N193" s="1309"/>
      <c r="O193" s="1309"/>
      <c r="P193" s="1309"/>
      <c r="Q193" s="1309"/>
      <c r="R193" s="1310"/>
      <c r="S193" s="115"/>
    </row>
    <row r="194" spans="3:19" ht="23.25" x14ac:dyDescent="0.35">
      <c r="C194" s="119"/>
      <c r="D194" s="203"/>
      <c r="E194" s="203"/>
      <c r="F194" s="203"/>
      <c r="G194" s="203"/>
      <c r="H194" s="203"/>
      <c r="I194" s="203"/>
      <c r="J194" s="203"/>
      <c r="K194" s="203"/>
      <c r="L194" s="203"/>
      <c r="M194" s="203"/>
      <c r="N194" s="203"/>
      <c r="O194" s="203"/>
      <c r="P194" s="203"/>
      <c r="Q194" s="203"/>
      <c r="R194" s="212"/>
      <c r="S194" s="115"/>
    </row>
    <row r="195" spans="3:19" ht="23.25" x14ac:dyDescent="0.35">
      <c r="C195" s="119"/>
      <c r="D195" s="1327" t="s">
        <v>991</v>
      </c>
      <c r="E195" s="1328"/>
      <c r="F195" s="1328"/>
      <c r="G195" s="1328"/>
      <c r="H195" s="1328"/>
      <c r="I195" s="1328"/>
      <c r="J195" s="1328"/>
      <c r="K195" s="1328"/>
      <c r="L195" s="203"/>
      <c r="M195" s="203"/>
      <c r="N195" s="203"/>
      <c r="O195" s="203"/>
      <c r="P195" s="203"/>
      <c r="Q195" s="203"/>
      <c r="R195" s="212"/>
      <c r="S195" s="115"/>
    </row>
    <row r="196" spans="3:19" x14ac:dyDescent="0.25">
      <c r="C196" s="119"/>
      <c r="D196" s="122" t="s">
        <v>9</v>
      </c>
      <c r="E196" s="122" t="s">
        <v>432</v>
      </c>
      <c r="F196" s="122" t="s">
        <v>433</v>
      </c>
      <c r="G196" s="121" t="s">
        <v>434</v>
      </c>
      <c r="H196" s="122" t="s">
        <v>349</v>
      </c>
      <c r="I196" s="122" t="s">
        <v>350</v>
      </c>
      <c r="J196" s="122" t="s">
        <v>351</v>
      </c>
      <c r="K196" s="122" t="s">
        <v>352</v>
      </c>
      <c r="R196" s="115"/>
      <c r="S196" s="115"/>
    </row>
    <row r="197" spans="3:19" x14ac:dyDescent="0.25">
      <c r="C197" s="119"/>
      <c r="D197" s="144">
        <v>1</v>
      </c>
      <c r="E197" s="122" t="s">
        <v>992</v>
      </c>
      <c r="F197" s="121" t="s">
        <v>993</v>
      </c>
      <c r="G197" s="122" t="s">
        <v>136</v>
      </c>
      <c r="H197" s="122" t="s">
        <v>993</v>
      </c>
      <c r="I197" s="122" t="s">
        <v>994</v>
      </c>
      <c r="J197" s="122" t="s">
        <v>995</v>
      </c>
      <c r="K197" s="122" t="s">
        <v>996</v>
      </c>
      <c r="R197" s="115"/>
      <c r="S197" s="115"/>
    </row>
    <row r="198" spans="3:19" x14ac:dyDescent="0.25">
      <c r="C198" s="119"/>
      <c r="D198" s="144">
        <v>2</v>
      </c>
      <c r="E198" s="122" t="s">
        <v>785</v>
      </c>
      <c r="F198" s="121" t="s">
        <v>993</v>
      </c>
      <c r="G198" s="122" t="s">
        <v>136</v>
      </c>
      <c r="H198" s="122" t="s">
        <v>993</v>
      </c>
      <c r="I198" s="122" t="s">
        <v>402</v>
      </c>
      <c r="J198" s="122" t="s">
        <v>995</v>
      </c>
      <c r="K198" s="122" t="s">
        <v>996</v>
      </c>
      <c r="R198" s="115"/>
      <c r="S198" s="115"/>
    </row>
    <row r="199" spans="3:19" x14ac:dyDescent="0.25">
      <c r="C199" s="119"/>
      <c r="D199" s="144">
        <v>3</v>
      </c>
      <c r="E199" s="122" t="s">
        <v>997</v>
      </c>
      <c r="F199" s="121" t="s">
        <v>998</v>
      </c>
      <c r="G199" s="122" t="s">
        <v>28</v>
      </c>
      <c r="H199" s="122" t="s">
        <v>998</v>
      </c>
      <c r="I199" s="122" t="s">
        <v>999</v>
      </c>
      <c r="J199" s="122" t="s">
        <v>995</v>
      </c>
      <c r="K199" s="122" t="s">
        <v>996</v>
      </c>
      <c r="R199" s="115"/>
      <c r="S199" s="115"/>
    </row>
    <row r="200" spans="3:19" x14ac:dyDescent="0.25">
      <c r="C200" s="119"/>
      <c r="D200" s="122">
        <v>4</v>
      </c>
      <c r="E200" s="122" t="s">
        <v>997</v>
      </c>
      <c r="F200" s="121" t="s">
        <v>998</v>
      </c>
      <c r="G200" s="122" t="s">
        <v>28</v>
      </c>
      <c r="H200" s="122" t="s">
        <v>1000</v>
      </c>
      <c r="I200" s="122" t="s">
        <v>1001</v>
      </c>
      <c r="J200" s="122" t="s">
        <v>429</v>
      </c>
      <c r="K200" s="122" t="s">
        <v>1002</v>
      </c>
      <c r="R200" s="115"/>
      <c r="S200" s="115"/>
    </row>
    <row r="201" spans="3:19" x14ac:dyDescent="0.25">
      <c r="C201" s="119"/>
      <c r="D201" s="122">
        <v>5</v>
      </c>
      <c r="E201" s="122" t="s">
        <v>997</v>
      </c>
      <c r="F201" s="121" t="s">
        <v>998</v>
      </c>
      <c r="G201" s="122" t="s">
        <v>28</v>
      </c>
      <c r="H201" s="122" t="s">
        <v>1003</v>
      </c>
      <c r="I201" s="122" t="s">
        <v>1004</v>
      </c>
      <c r="J201" s="122" t="s">
        <v>429</v>
      </c>
      <c r="K201" s="122" t="s">
        <v>1002</v>
      </c>
      <c r="R201" s="115"/>
      <c r="S201" s="115"/>
    </row>
    <row r="202" spans="3:19" x14ac:dyDescent="0.25">
      <c r="C202" s="119"/>
      <c r="D202" s="144"/>
      <c r="E202" s="122"/>
      <c r="F202" s="121"/>
      <c r="G202" s="122"/>
      <c r="H202" s="122"/>
      <c r="I202" s="122"/>
      <c r="J202" s="106"/>
      <c r="K202" s="122"/>
      <c r="R202" s="115"/>
      <c r="S202" s="115"/>
    </row>
    <row r="203" spans="3:19" ht="16.5" thickBot="1" x14ac:dyDescent="0.3">
      <c r="C203" s="119"/>
      <c r="D203" s="124"/>
      <c r="E203" s="124"/>
      <c r="F203" s="124"/>
      <c r="G203" s="145"/>
      <c r="H203" s="124"/>
      <c r="I203" s="124"/>
      <c r="J203" s="124"/>
      <c r="K203" s="124"/>
      <c r="R203" s="115"/>
      <c r="S203" s="115"/>
    </row>
    <row r="204" spans="3:19" ht="24" thickBot="1" x14ac:dyDescent="0.4">
      <c r="C204" s="119"/>
      <c r="D204" s="1308" t="s">
        <v>458</v>
      </c>
      <c r="E204" s="1309"/>
      <c r="F204" s="1309"/>
      <c r="G204" s="1309"/>
      <c r="H204" s="1309"/>
      <c r="I204" s="1309"/>
      <c r="J204" s="1309"/>
      <c r="K204" s="1309"/>
      <c r="L204" s="1309"/>
      <c r="M204" s="1309"/>
      <c r="N204" s="1309"/>
      <c r="O204" s="1309"/>
      <c r="P204" s="1309"/>
      <c r="Q204" s="1309"/>
      <c r="R204" s="1310"/>
      <c r="S204" s="115"/>
    </row>
    <row r="205" spans="3:19" ht="36" customHeight="1" x14ac:dyDescent="0.35">
      <c r="C205" s="119"/>
      <c r="D205" s="1329" t="s">
        <v>695</v>
      </c>
      <c r="E205" s="1330"/>
      <c r="F205" s="1330"/>
      <c r="G205" s="1330"/>
      <c r="H205" s="1330"/>
      <c r="I205" s="1330"/>
      <c r="J205" s="1330"/>
      <c r="K205" s="1330"/>
      <c r="L205" s="216"/>
      <c r="M205" s="216"/>
      <c r="N205" s="216"/>
      <c r="O205" s="216"/>
      <c r="P205" s="216"/>
      <c r="Q205" s="216"/>
      <c r="R205" s="204"/>
      <c r="S205" s="115"/>
    </row>
    <row r="206" spans="3:19" x14ac:dyDescent="0.25">
      <c r="C206" s="119"/>
      <c r="D206" s="122" t="s">
        <v>9</v>
      </c>
      <c r="E206" s="122" t="s">
        <v>12</v>
      </c>
      <c r="F206" s="122" t="s">
        <v>460</v>
      </c>
      <c r="G206" s="121" t="s">
        <v>461</v>
      </c>
      <c r="H206" s="122" t="s">
        <v>462</v>
      </c>
      <c r="I206" s="122" t="s">
        <v>349</v>
      </c>
      <c r="J206" s="122" t="s">
        <v>463</v>
      </c>
      <c r="K206" s="122" t="s">
        <v>464</v>
      </c>
      <c r="R206" s="115"/>
      <c r="S206" s="115"/>
    </row>
    <row r="207" spans="3:19" ht="31.5" x14ac:dyDescent="0.25">
      <c r="C207" s="119"/>
      <c r="D207" s="144">
        <v>1</v>
      </c>
      <c r="E207" s="122" t="s">
        <v>470</v>
      </c>
      <c r="F207" s="121" t="s">
        <v>471</v>
      </c>
      <c r="G207" s="122" t="s">
        <v>23</v>
      </c>
      <c r="H207" s="122" t="s">
        <v>1124</v>
      </c>
      <c r="I207" s="122" t="s">
        <v>809</v>
      </c>
      <c r="J207" s="144" t="s">
        <v>1125</v>
      </c>
      <c r="K207" s="226" t="s">
        <v>1126</v>
      </c>
      <c r="R207" s="115"/>
      <c r="S207" s="115"/>
    </row>
    <row r="208" spans="3:19" ht="132" customHeight="1" x14ac:dyDescent="0.25">
      <c r="C208" s="119"/>
      <c r="D208" s="144">
        <v>2</v>
      </c>
      <c r="E208" s="122" t="s">
        <v>465</v>
      </c>
      <c r="F208" s="121" t="s">
        <v>335</v>
      </c>
      <c r="G208" s="122" t="s">
        <v>23</v>
      </c>
      <c r="H208" s="122" t="s">
        <v>467</v>
      </c>
      <c r="I208" s="122" t="s">
        <v>705</v>
      </c>
      <c r="J208" s="144" t="s">
        <v>1127</v>
      </c>
      <c r="K208" s="144" t="s">
        <v>1128</v>
      </c>
      <c r="R208" s="115"/>
      <c r="S208" s="115"/>
    </row>
    <row r="209" spans="3:19" ht="96" customHeight="1" x14ac:dyDescent="0.25">
      <c r="C209" s="119"/>
      <c r="D209" s="144">
        <v>3</v>
      </c>
      <c r="E209" s="122"/>
      <c r="F209" s="121" t="s">
        <v>703</v>
      </c>
      <c r="G209" s="122" t="s">
        <v>23</v>
      </c>
      <c r="H209" s="122" t="s">
        <v>704</v>
      </c>
      <c r="I209" s="122" t="s">
        <v>472</v>
      </c>
      <c r="J209" s="144" t="s">
        <v>1129</v>
      </c>
      <c r="K209" s="226" t="s">
        <v>1009</v>
      </c>
      <c r="R209" s="115"/>
      <c r="S209" s="115"/>
    </row>
    <row r="210" spans="3:19" ht="150" customHeight="1" x14ac:dyDescent="0.25">
      <c r="C210" s="119"/>
      <c r="D210" s="144">
        <v>4</v>
      </c>
      <c r="E210" s="122"/>
      <c r="F210" s="121" t="s">
        <v>953</v>
      </c>
      <c r="G210" s="122" t="s">
        <v>23</v>
      </c>
      <c r="H210" s="122"/>
      <c r="I210" s="122" t="s">
        <v>1012</v>
      </c>
      <c r="J210" s="144" t="s">
        <v>1130</v>
      </c>
      <c r="K210" s="226" t="s">
        <v>112</v>
      </c>
      <c r="R210" s="115"/>
      <c r="S210" s="115"/>
    </row>
    <row r="211" spans="3:19" ht="31.5" x14ac:dyDescent="0.25">
      <c r="C211" s="119"/>
      <c r="D211" s="144">
        <v>5</v>
      </c>
      <c r="E211" s="144"/>
      <c r="F211" s="121" t="s">
        <v>961</v>
      </c>
      <c r="G211" s="122" t="s">
        <v>23</v>
      </c>
      <c r="H211" s="122"/>
      <c r="I211" s="122" t="s">
        <v>1014</v>
      </c>
      <c r="J211" s="122" t="s">
        <v>1015</v>
      </c>
      <c r="K211" s="122" t="s">
        <v>329</v>
      </c>
      <c r="R211" s="115"/>
      <c r="S211" s="115"/>
    </row>
    <row r="212" spans="3:19" ht="16.5" thickBot="1" x14ac:dyDescent="0.3">
      <c r="C212" s="119"/>
      <c r="R212" s="115"/>
      <c r="S212" s="115"/>
    </row>
    <row r="213" spans="3:19" ht="24" thickBot="1" x14ac:dyDescent="0.4">
      <c r="C213" s="119"/>
      <c r="D213" s="1308" t="s">
        <v>476</v>
      </c>
      <c r="E213" s="1309"/>
      <c r="F213" s="1309"/>
      <c r="G213" s="1309"/>
      <c r="H213" s="1309"/>
      <c r="I213" s="1309"/>
      <c r="J213" s="1309"/>
      <c r="K213" s="1309"/>
      <c r="L213" s="1309"/>
      <c r="M213" s="1309"/>
      <c r="N213" s="1309"/>
      <c r="O213" s="1309"/>
      <c r="P213" s="1309"/>
      <c r="Q213" s="1309"/>
      <c r="R213" s="1310"/>
      <c r="S213" s="115"/>
    </row>
    <row r="214" spans="3:19" ht="29.25" thickBot="1" x14ac:dyDescent="0.5">
      <c r="C214" s="119"/>
      <c r="D214" s="1331" t="s">
        <v>477</v>
      </c>
      <c r="E214" s="1332"/>
      <c r="F214" s="205">
        <f>I231</f>
        <v>2000000</v>
      </c>
      <c r="G214" s="24"/>
      <c r="H214" s="24"/>
      <c r="I214" s="24"/>
      <c r="J214" s="24"/>
      <c r="K214" s="24"/>
      <c r="L214" s="24"/>
      <c r="M214" s="24"/>
      <c r="N214" s="24"/>
      <c r="O214" s="24"/>
      <c r="P214" s="24"/>
      <c r="Q214" s="24"/>
      <c r="R214" s="25"/>
      <c r="S214" s="115"/>
    </row>
    <row r="215" spans="3:19" ht="32.25" customHeight="1" x14ac:dyDescent="0.25">
      <c r="C215" s="119"/>
      <c r="D215" s="187" t="s">
        <v>478</v>
      </c>
      <c r="E215" s="187" t="s">
        <v>479</v>
      </c>
      <c r="F215" s="187" t="s">
        <v>480</v>
      </c>
      <c r="G215" s="121" t="s">
        <v>481</v>
      </c>
      <c r="H215" s="122" t="s">
        <v>482</v>
      </c>
      <c r="I215" s="122" t="s">
        <v>483</v>
      </c>
      <c r="J215" s="122" t="s">
        <v>484</v>
      </c>
      <c r="R215" s="115"/>
      <c r="S215" s="115"/>
    </row>
    <row r="216" spans="3:19" ht="31.5" x14ac:dyDescent="0.25">
      <c r="C216" s="119"/>
      <c r="D216" s="122">
        <v>1</v>
      </c>
      <c r="E216" s="122" t="s">
        <v>485</v>
      </c>
      <c r="F216" s="122" t="s">
        <v>486</v>
      </c>
      <c r="G216" s="188">
        <v>250000</v>
      </c>
      <c r="H216" s="189">
        <v>0</v>
      </c>
      <c r="I216" s="189">
        <f>G216*H216</f>
        <v>0</v>
      </c>
      <c r="J216" s="189"/>
      <c r="R216" s="115"/>
      <c r="S216" s="115"/>
    </row>
    <row r="217" spans="3:19" ht="47.25" x14ac:dyDescent="0.25">
      <c r="C217" s="119"/>
      <c r="D217" s="122">
        <v>2</v>
      </c>
      <c r="E217" s="122" t="s">
        <v>487</v>
      </c>
      <c r="F217" s="122" t="s">
        <v>488</v>
      </c>
      <c r="G217" s="188">
        <v>5000000</v>
      </c>
      <c r="H217" s="189"/>
      <c r="I217" s="189">
        <f t="shared" ref="I217:I230" si="0">G217*H217</f>
        <v>0</v>
      </c>
      <c r="J217" s="189"/>
      <c r="R217" s="115"/>
      <c r="S217" s="115"/>
    </row>
    <row r="218" spans="3:19" ht="63" x14ac:dyDescent="0.25">
      <c r="C218" s="119"/>
      <c r="D218" s="123">
        <v>3</v>
      </c>
      <c r="E218" s="122" t="s">
        <v>489</v>
      </c>
      <c r="F218" s="122" t="s">
        <v>486</v>
      </c>
      <c r="G218" s="188">
        <v>5000</v>
      </c>
      <c r="H218" s="189"/>
      <c r="I218" s="189">
        <f t="shared" si="0"/>
        <v>0</v>
      </c>
      <c r="J218" s="189"/>
      <c r="R218" s="115"/>
      <c r="S218" s="115"/>
    </row>
    <row r="219" spans="3:19" ht="63" x14ac:dyDescent="0.25">
      <c r="C219" s="119"/>
      <c r="D219" s="123">
        <v>4</v>
      </c>
      <c r="E219" s="122" t="s">
        <v>490</v>
      </c>
      <c r="F219" s="122" t="s">
        <v>488</v>
      </c>
      <c r="G219" s="188">
        <v>250000</v>
      </c>
      <c r="H219" s="189"/>
      <c r="I219" s="189">
        <f t="shared" si="0"/>
        <v>0</v>
      </c>
      <c r="J219" s="189"/>
      <c r="R219" s="115"/>
      <c r="S219" s="115"/>
    </row>
    <row r="220" spans="3:19" ht="78.75" x14ac:dyDescent="0.25">
      <c r="C220" s="119"/>
      <c r="D220" s="123">
        <v>5</v>
      </c>
      <c r="E220" s="122" t="s">
        <v>491</v>
      </c>
      <c r="F220" s="122" t="s">
        <v>488</v>
      </c>
      <c r="G220" s="188">
        <v>100000</v>
      </c>
      <c r="H220" s="189"/>
      <c r="I220" s="189">
        <f t="shared" si="0"/>
        <v>0</v>
      </c>
      <c r="J220" s="189"/>
      <c r="N220" s="124"/>
      <c r="O220" s="124"/>
      <c r="P220" s="124"/>
      <c r="Q220" s="124"/>
      <c r="R220" s="190"/>
      <c r="S220" s="115"/>
    </row>
    <row r="221" spans="3:19" ht="47.25" x14ac:dyDescent="0.25">
      <c r="C221" s="119"/>
      <c r="D221" s="123">
        <v>6</v>
      </c>
      <c r="E221" s="122" t="s">
        <v>492</v>
      </c>
      <c r="F221" s="122" t="s">
        <v>488</v>
      </c>
      <c r="G221" s="188">
        <v>1500000</v>
      </c>
      <c r="H221" s="189"/>
      <c r="I221" s="189">
        <f>G221*H221</f>
        <v>0</v>
      </c>
      <c r="J221" s="189"/>
      <c r="R221" s="115"/>
      <c r="S221" s="115"/>
    </row>
    <row r="222" spans="3:19" ht="110.25" x14ac:dyDescent="0.25">
      <c r="C222" s="119"/>
      <c r="D222" s="123">
        <v>7</v>
      </c>
      <c r="E222" s="122" t="s">
        <v>493</v>
      </c>
      <c r="F222" s="122" t="s">
        <v>488</v>
      </c>
      <c r="G222" s="188">
        <v>350000</v>
      </c>
      <c r="H222" s="189"/>
      <c r="I222" s="189">
        <f>G222*H222</f>
        <v>0</v>
      </c>
      <c r="J222" s="189"/>
      <c r="R222" s="115"/>
      <c r="S222" s="115"/>
    </row>
    <row r="223" spans="3:19" ht="78.75" x14ac:dyDescent="0.25">
      <c r="C223" s="119"/>
      <c r="D223" s="109">
        <v>8</v>
      </c>
      <c r="E223" s="122" t="s">
        <v>494</v>
      </c>
      <c r="F223" s="122" t="s">
        <v>495</v>
      </c>
      <c r="G223" s="188">
        <v>175000</v>
      </c>
      <c r="H223" s="189"/>
      <c r="I223" s="189">
        <f t="shared" si="0"/>
        <v>0</v>
      </c>
      <c r="J223" s="189"/>
      <c r="R223" s="115"/>
      <c r="S223" s="115"/>
    </row>
    <row r="224" spans="3:19" ht="47.25" x14ac:dyDescent="0.25">
      <c r="C224" s="119"/>
      <c r="D224" s="123">
        <v>9</v>
      </c>
      <c r="E224" s="122" t="s">
        <v>496</v>
      </c>
      <c r="F224" s="122" t="s">
        <v>488</v>
      </c>
      <c r="G224" s="188">
        <v>500000</v>
      </c>
      <c r="H224" s="189"/>
      <c r="I224" s="189">
        <f t="shared" si="0"/>
        <v>0</v>
      </c>
      <c r="J224" s="189"/>
      <c r="R224" s="115"/>
      <c r="S224" s="115"/>
    </row>
    <row r="225" spans="3:19" ht="47.25" x14ac:dyDescent="0.25">
      <c r="C225" s="119"/>
      <c r="D225" s="123">
        <v>10</v>
      </c>
      <c r="E225" s="122" t="s">
        <v>497</v>
      </c>
      <c r="F225" s="122" t="s">
        <v>486</v>
      </c>
      <c r="G225" s="188">
        <v>10000</v>
      </c>
      <c r="H225" s="189"/>
      <c r="I225" s="189">
        <f t="shared" si="0"/>
        <v>0</v>
      </c>
      <c r="J225" s="189"/>
      <c r="R225" s="115"/>
      <c r="S225" s="115"/>
    </row>
    <row r="226" spans="3:19" ht="94.5" x14ac:dyDescent="0.25">
      <c r="C226" s="119"/>
      <c r="D226" s="109">
        <v>11</v>
      </c>
      <c r="E226" s="122" t="s">
        <v>498</v>
      </c>
      <c r="F226" s="122" t="s">
        <v>488</v>
      </c>
      <c r="G226" s="188">
        <v>1000000</v>
      </c>
      <c r="H226" s="189">
        <f>2</f>
        <v>2</v>
      </c>
      <c r="I226" s="189">
        <f>G226*H226</f>
        <v>2000000</v>
      </c>
      <c r="J226" s="191"/>
      <c r="R226" s="115"/>
      <c r="S226" s="115"/>
    </row>
    <row r="227" spans="3:19" ht="110.25" x14ac:dyDescent="0.25">
      <c r="C227" s="119"/>
      <c r="D227" s="123">
        <v>12</v>
      </c>
      <c r="E227" s="122" t="s">
        <v>499</v>
      </c>
      <c r="F227" s="122" t="s">
        <v>488</v>
      </c>
      <c r="G227" s="188">
        <v>500000</v>
      </c>
      <c r="H227" s="189"/>
      <c r="I227" s="189">
        <f t="shared" si="0"/>
        <v>0</v>
      </c>
      <c r="J227" s="189"/>
      <c r="R227" s="115"/>
      <c r="S227" s="115"/>
    </row>
    <row r="228" spans="3:19" ht="94.5" x14ac:dyDescent="0.25">
      <c r="C228" s="119"/>
      <c r="D228" s="123">
        <v>13</v>
      </c>
      <c r="E228" s="122" t="s">
        <v>500</v>
      </c>
      <c r="F228" s="122" t="s">
        <v>488</v>
      </c>
      <c r="G228" s="188">
        <v>250000</v>
      </c>
      <c r="H228" s="189"/>
      <c r="I228" s="189">
        <f t="shared" si="0"/>
        <v>0</v>
      </c>
      <c r="J228" s="189"/>
      <c r="R228" s="115"/>
      <c r="S228" s="115"/>
    </row>
    <row r="229" spans="3:19" x14ac:dyDescent="0.25">
      <c r="C229" s="119"/>
      <c r="D229" s="123">
        <v>14</v>
      </c>
      <c r="E229" s="122" t="s">
        <v>1016</v>
      </c>
      <c r="F229" s="122" t="s">
        <v>488</v>
      </c>
      <c r="G229" s="188">
        <v>500000</v>
      </c>
      <c r="H229" s="189"/>
      <c r="I229" s="189">
        <f t="shared" si="0"/>
        <v>0</v>
      </c>
      <c r="J229" s="189"/>
      <c r="R229" s="115"/>
      <c r="S229" s="115"/>
    </row>
    <row r="230" spans="3:19" ht="31.5" x14ac:dyDescent="0.25">
      <c r="C230" s="119"/>
      <c r="D230" s="123">
        <v>15</v>
      </c>
      <c r="E230" s="122" t="s">
        <v>502</v>
      </c>
      <c r="F230" s="122"/>
      <c r="G230" s="188"/>
      <c r="H230" s="189"/>
      <c r="I230" s="189">
        <f t="shared" si="0"/>
        <v>0</v>
      </c>
      <c r="J230" s="189"/>
      <c r="R230" s="115"/>
      <c r="S230" s="115"/>
    </row>
    <row r="231" spans="3:19" x14ac:dyDescent="0.25">
      <c r="C231" s="119"/>
      <c r="D231" s="1300" t="s">
        <v>503</v>
      </c>
      <c r="E231" s="1300"/>
      <c r="F231" s="1300"/>
      <c r="G231" s="1300"/>
      <c r="H231" s="1301"/>
      <c r="I231" s="189">
        <f>SUM(I216:I230)</f>
        <v>2000000</v>
      </c>
      <c r="J231" s="122"/>
      <c r="R231" s="115"/>
      <c r="S231" s="115"/>
    </row>
    <row r="232" spans="3:19" x14ac:dyDescent="0.25">
      <c r="C232" s="119"/>
      <c r="R232" s="115"/>
      <c r="S232" s="115"/>
    </row>
    <row r="233" spans="3:19" ht="16.5" thickBot="1" x14ac:dyDescent="0.3">
      <c r="C233" s="119"/>
      <c r="R233" s="115"/>
      <c r="S233" s="115"/>
    </row>
    <row r="234" spans="3:19" ht="16.5" thickBot="1" x14ac:dyDescent="0.3">
      <c r="C234" s="119"/>
      <c r="D234" s="1252" t="s">
        <v>504</v>
      </c>
      <c r="E234" s="1253"/>
      <c r="F234" s="1253"/>
      <c r="G234" s="1253"/>
      <c r="H234" s="1253"/>
      <c r="I234" s="1253"/>
      <c r="J234" s="1253"/>
      <c r="K234" s="1253"/>
      <c r="L234" s="1253"/>
      <c r="M234" s="1253"/>
      <c r="N234" s="1253"/>
      <c r="O234" s="1253"/>
      <c r="P234" s="1253"/>
      <c r="Q234" s="1253"/>
      <c r="R234" s="1254"/>
      <c r="S234" s="115"/>
    </row>
    <row r="235" spans="3:19" x14ac:dyDescent="0.25">
      <c r="C235" s="119"/>
      <c r="R235" s="115"/>
      <c r="S235" s="115"/>
    </row>
    <row r="236" spans="3:19" x14ac:dyDescent="0.25">
      <c r="C236" s="119"/>
      <c r="R236" s="115"/>
      <c r="S236" s="115"/>
    </row>
    <row r="237" spans="3:19" ht="16.5" thickBot="1" x14ac:dyDescent="0.3">
      <c r="C237" s="119"/>
      <c r="R237" s="115"/>
      <c r="S237" s="115"/>
    </row>
    <row r="238" spans="3:19" ht="16.5" thickBot="1" x14ac:dyDescent="0.3">
      <c r="C238" s="119"/>
      <c r="D238" s="1252" t="s">
        <v>505</v>
      </c>
      <c r="E238" s="1253"/>
      <c r="F238" s="1253"/>
      <c r="G238" s="1253"/>
      <c r="H238" s="1253"/>
      <c r="I238" s="1253"/>
      <c r="J238" s="1253"/>
      <c r="K238" s="1253"/>
      <c r="L238" s="1253"/>
      <c r="M238" s="1253"/>
      <c r="N238" s="1253"/>
      <c r="O238" s="1253"/>
      <c r="P238" s="1253"/>
      <c r="Q238" s="1253"/>
      <c r="R238" s="1254"/>
      <c r="S238" s="115"/>
    </row>
    <row r="239" spans="3:19" x14ac:dyDescent="0.25">
      <c r="C239" s="119"/>
      <c r="D239" s="1259" t="s">
        <v>506</v>
      </c>
      <c r="E239" s="1260"/>
      <c r="F239" s="1260"/>
      <c r="G239" s="1260"/>
      <c r="H239" s="1260"/>
      <c r="I239" s="1260"/>
      <c r="J239" s="1260"/>
      <c r="K239" s="1260"/>
      <c r="L239" s="24"/>
      <c r="M239" s="24"/>
      <c r="N239" s="24"/>
      <c r="O239" s="24"/>
      <c r="P239" s="24"/>
      <c r="Q239" s="24"/>
      <c r="R239" s="25"/>
      <c r="S239" s="115"/>
    </row>
    <row r="240" spans="3:19" x14ac:dyDescent="0.25">
      <c r="C240" s="119"/>
      <c r="D240" s="1246" t="s">
        <v>507</v>
      </c>
      <c r="E240" s="1247"/>
      <c r="F240" s="1247"/>
      <c r="G240" s="1247"/>
      <c r="H240" s="1247"/>
      <c r="I240" s="1247"/>
      <c r="J240" s="1247"/>
      <c r="K240" s="24"/>
      <c r="L240" s="24"/>
      <c r="M240" s="24"/>
      <c r="N240" s="24"/>
      <c r="O240" s="24"/>
      <c r="P240" s="24"/>
      <c r="Q240" s="24"/>
      <c r="R240" s="25"/>
      <c r="S240" s="115"/>
    </row>
    <row r="241" spans="3:19" x14ac:dyDescent="0.25">
      <c r="C241" s="119"/>
      <c r="D241" s="1246" t="s">
        <v>1133</v>
      </c>
      <c r="E241" s="1247"/>
      <c r="F241" s="1247"/>
      <c r="G241" s="1247"/>
      <c r="H241" s="1247"/>
      <c r="R241" s="115"/>
      <c r="S241" s="115"/>
    </row>
    <row r="242" spans="3:19" x14ac:dyDescent="0.25">
      <c r="C242" s="119"/>
      <c r="D242" s="1248" t="s">
        <v>1175</v>
      </c>
      <c r="E242" s="1249"/>
      <c r="F242" s="1249"/>
      <c r="G242" s="1249"/>
      <c r="R242" s="115"/>
      <c r="S242" s="115"/>
    </row>
    <row r="243" spans="3:19" x14ac:dyDescent="0.25">
      <c r="C243" s="119"/>
      <c r="R243" s="115"/>
      <c r="S243" s="115"/>
    </row>
    <row r="244" spans="3:19" ht="16.5" thickBot="1" x14ac:dyDescent="0.3">
      <c r="C244" s="119"/>
      <c r="D244" s="192"/>
      <c r="E244" s="193"/>
      <c r="F244" s="193"/>
      <c r="G244" s="193"/>
      <c r="H244" s="193"/>
      <c r="I244" s="193"/>
      <c r="J244" s="193"/>
      <c r="K244" s="194"/>
      <c r="L244" s="194"/>
      <c r="M244" s="194"/>
      <c r="N244" s="194"/>
      <c r="O244" s="194"/>
      <c r="P244" s="194"/>
      <c r="Q244" s="194"/>
      <c r="R244" s="195"/>
      <c r="S244" s="115"/>
    </row>
    <row r="245" spans="3:19" x14ac:dyDescent="0.25">
      <c r="C245" s="119"/>
      <c r="D245" s="1250" t="s">
        <v>510</v>
      </c>
      <c r="E245" s="1251"/>
      <c r="F245" s="59" t="s">
        <v>511</v>
      </c>
      <c r="S245" s="115"/>
    </row>
    <row r="246" spans="3:19" ht="16.5" thickBot="1" x14ac:dyDescent="0.3">
      <c r="C246" s="196"/>
      <c r="D246" s="193"/>
      <c r="E246" s="193"/>
      <c r="F246" s="193"/>
      <c r="G246" s="193"/>
      <c r="H246" s="193"/>
      <c r="I246" s="193"/>
      <c r="J246" s="193"/>
      <c r="K246" s="193"/>
      <c r="L246" s="193"/>
      <c r="M246" s="193"/>
      <c r="N246" s="193"/>
      <c r="O246" s="193"/>
      <c r="P246" s="193"/>
      <c r="Q246" s="193"/>
      <c r="R246" s="193"/>
      <c r="S246" s="197"/>
    </row>
  </sheetData>
  <mergeCells count="37">
    <mergeCell ref="D245:E245"/>
    <mergeCell ref="D234:R234"/>
    <mergeCell ref="D238:R238"/>
    <mergeCell ref="D239:K239"/>
    <mergeCell ref="D240:J240"/>
    <mergeCell ref="D241:H241"/>
    <mergeCell ref="D242:G242"/>
    <mergeCell ref="D231:H231"/>
    <mergeCell ref="D157:K157"/>
    <mergeCell ref="D158:K158"/>
    <mergeCell ref="D159:K159"/>
    <mergeCell ref="D183:R183"/>
    <mergeCell ref="D185:K185"/>
    <mergeCell ref="D193:R193"/>
    <mergeCell ref="D195:K195"/>
    <mergeCell ref="D204:R204"/>
    <mergeCell ref="D205:K205"/>
    <mergeCell ref="D213:R213"/>
    <mergeCell ref="D214:E214"/>
    <mergeCell ref="D156:K156"/>
    <mergeCell ref="D43:P43"/>
    <mergeCell ref="D50:M50"/>
    <mergeCell ref="N50:R50"/>
    <mergeCell ref="D52:M52"/>
    <mergeCell ref="D105:R105"/>
    <mergeCell ref="D106:K106"/>
    <mergeCell ref="D112:R112"/>
    <mergeCell ref="D114:P114"/>
    <mergeCell ref="D132:R132"/>
    <mergeCell ref="D134:K134"/>
    <mergeCell ref="D155:R155"/>
    <mergeCell ref="D42:R42"/>
    <mergeCell ref="D15:J15"/>
    <mergeCell ref="D17:R17"/>
    <mergeCell ref="D18:P18"/>
    <mergeCell ref="D28:R28"/>
    <mergeCell ref="D29:R29"/>
  </mergeCells>
  <pageMargins left="0.7" right="0.7" top="0.75" bottom="0.75" header="0.3" footer="0.3"/>
  <pageSetup scale="6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267"/>
  <sheetViews>
    <sheetView showGridLines="0" topLeftCell="G34" zoomScale="70" zoomScaleNormal="70" workbookViewId="0">
      <selection activeCell="I47" sqref="I47"/>
    </sheetView>
  </sheetViews>
  <sheetFormatPr defaultColWidth="9.140625" defaultRowHeight="15.75" x14ac:dyDescent="0.25"/>
  <cols>
    <col min="1" max="3" width="9.140625" style="59"/>
    <col min="4" max="4" width="12.140625" style="59" customWidth="1"/>
    <col min="5" max="5" width="23.85546875" style="59" bestFit="1" customWidth="1"/>
    <col min="6" max="6" width="30.85546875" style="59" customWidth="1"/>
    <col min="7" max="7" width="23" style="59" bestFit="1" customWidth="1"/>
    <col min="8" max="8" width="30.42578125" style="59" customWidth="1"/>
    <col min="9" max="9" width="34.42578125" style="59" bestFit="1" customWidth="1"/>
    <col min="10" max="10" width="24.85546875" style="59" customWidth="1"/>
    <col min="11" max="11" width="63.140625" style="59" bestFit="1" customWidth="1"/>
    <col min="12" max="12" width="15.42578125" style="59" bestFit="1" customWidth="1"/>
    <col min="13" max="13" width="23" style="59" customWidth="1"/>
    <col min="14" max="14" width="22.85546875" style="59" customWidth="1"/>
    <col min="15" max="15" width="30.85546875" style="59" bestFit="1" customWidth="1"/>
    <col min="16" max="16" width="28.140625" style="59" customWidth="1"/>
    <col min="17" max="17" width="24.140625" style="59" customWidth="1"/>
    <col min="18" max="18" width="26.140625" style="59" customWidth="1"/>
    <col min="19" max="16384" width="9.140625" style="59"/>
  </cols>
  <sheetData>
    <row r="1" spans="3:19" ht="16.5" thickBot="1" x14ac:dyDescent="0.3"/>
    <row r="2" spans="3:19" x14ac:dyDescent="0.25">
      <c r="C2" s="111"/>
      <c r="D2" s="111"/>
      <c r="E2" s="112"/>
      <c r="F2" s="112"/>
      <c r="G2" s="112"/>
      <c r="H2" s="112"/>
      <c r="I2" s="112"/>
      <c r="J2" s="112"/>
      <c r="K2" s="112"/>
      <c r="L2" s="112"/>
      <c r="M2" s="112"/>
      <c r="N2" s="112"/>
      <c r="O2" s="112"/>
      <c r="P2" s="112"/>
      <c r="Q2" s="112"/>
      <c r="R2" s="113"/>
      <c r="S2" s="113"/>
    </row>
    <row r="3" spans="3:19" x14ac:dyDescent="0.25">
      <c r="C3" s="114"/>
      <c r="D3" s="114"/>
      <c r="R3" s="115"/>
      <c r="S3" s="115"/>
    </row>
    <row r="4" spans="3:19" x14ac:dyDescent="0.25">
      <c r="C4" s="114"/>
      <c r="D4" s="114"/>
      <c r="R4" s="115"/>
      <c r="S4" s="115"/>
    </row>
    <row r="5" spans="3:19" x14ac:dyDescent="0.25">
      <c r="C5" s="114"/>
      <c r="D5" s="114"/>
      <c r="R5" s="115"/>
      <c r="S5" s="115"/>
    </row>
    <row r="6" spans="3:19" x14ac:dyDescent="0.25">
      <c r="C6" s="114"/>
      <c r="D6" s="114"/>
      <c r="R6" s="115"/>
      <c r="S6" s="115"/>
    </row>
    <row r="7" spans="3:19" x14ac:dyDescent="0.25">
      <c r="C7" s="114"/>
      <c r="D7" s="114"/>
      <c r="R7" s="115"/>
      <c r="S7" s="115"/>
    </row>
    <row r="8" spans="3:19" x14ac:dyDescent="0.25">
      <c r="C8" s="114"/>
      <c r="D8" s="114"/>
      <c r="R8" s="115"/>
      <c r="S8" s="115"/>
    </row>
    <row r="9" spans="3:19" x14ac:dyDescent="0.25">
      <c r="C9" s="114"/>
      <c r="D9" s="114"/>
      <c r="R9" s="115"/>
      <c r="S9" s="115"/>
    </row>
    <row r="10" spans="3:19" x14ac:dyDescent="0.25">
      <c r="C10" s="114"/>
      <c r="D10" s="116" t="s">
        <v>0</v>
      </c>
      <c r="R10" s="115"/>
      <c r="S10" s="115"/>
    </row>
    <row r="11" spans="3:19" x14ac:dyDescent="0.25">
      <c r="C11" s="114"/>
      <c r="D11" s="117" t="s">
        <v>1</v>
      </c>
      <c r="E11" s="59" t="s">
        <v>1176</v>
      </c>
      <c r="R11" s="115"/>
      <c r="S11" s="115"/>
    </row>
    <row r="12" spans="3:19" x14ac:dyDescent="0.25">
      <c r="C12" s="114"/>
      <c r="D12" s="117" t="s">
        <v>3</v>
      </c>
      <c r="E12" s="59" t="s">
        <v>4</v>
      </c>
      <c r="R12" s="115"/>
      <c r="S12" s="115"/>
    </row>
    <row r="13" spans="3:19" x14ac:dyDescent="0.25">
      <c r="C13" s="114"/>
      <c r="D13" s="117" t="s">
        <v>5</v>
      </c>
      <c r="E13" s="118"/>
      <c r="R13" s="115"/>
      <c r="S13" s="115"/>
    </row>
    <row r="14" spans="3:19" x14ac:dyDescent="0.25">
      <c r="C14" s="114"/>
      <c r="D14" s="114"/>
      <c r="R14" s="115"/>
      <c r="S14" s="115"/>
    </row>
    <row r="15" spans="3:19" ht="28.5" x14ac:dyDescent="0.45">
      <c r="C15" s="114"/>
      <c r="D15" s="1287" t="s">
        <v>1177</v>
      </c>
      <c r="E15" s="1288"/>
      <c r="F15" s="1288"/>
      <c r="G15" s="1288"/>
      <c r="H15" s="1288"/>
      <c r="I15" s="1288"/>
      <c r="J15" s="1288"/>
      <c r="R15" s="115"/>
      <c r="S15" s="115"/>
    </row>
    <row r="16" spans="3:19" ht="16.5" thickBot="1" x14ac:dyDescent="0.3">
      <c r="C16" s="114"/>
      <c r="D16" s="114"/>
      <c r="R16" s="115"/>
      <c r="S16" s="115"/>
    </row>
    <row r="17" spans="3:19" ht="24" thickBot="1" x14ac:dyDescent="0.3">
      <c r="C17" s="119"/>
      <c r="D17" s="1311" t="s">
        <v>7</v>
      </c>
      <c r="E17" s="1312"/>
      <c r="F17" s="1312"/>
      <c r="G17" s="1312"/>
      <c r="H17" s="1312"/>
      <c r="I17" s="1312"/>
      <c r="J17" s="1312"/>
      <c r="K17" s="1312"/>
      <c r="L17" s="1312"/>
      <c r="M17" s="1312"/>
      <c r="N17" s="1312"/>
      <c r="O17" s="1312"/>
      <c r="P17" s="1312"/>
      <c r="Q17" s="1312"/>
      <c r="R17" s="1313"/>
      <c r="S17" s="115"/>
    </row>
    <row r="18" spans="3:19" ht="23.25" x14ac:dyDescent="0.35">
      <c r="C18" s="119"/>
      <c r="D18" s="1314" t="s">
        <v>1178</v>
      </c>
      <c r="E18" s="1314"/>
      <c r="F18" s="1314"/>
      <c r="G18" s="1314"/>
      <c r="H18" s="1314"/>
      <c r="I18" s="1314"/>
      <c r="J18" s="1314"/>
      <c r="K18" s="1314"/>
      <c r="L18" s="1314"/>
      <c r="M18" s="1314"/>
      <c r="N18" s="1314"/>
      <c r="O18" s="1314"/>
      <c r="P18" s="1314"/>
      <c r="Q18" s="203"/>
      <c r="R18" s="204"/>
      <c r="S18" s="115"/>
    </row>
    <row r="19" spans="3:19" ht="47.25" x14ac:dyDescent="0.25">
      <c r="C19" s="119"/>
      <c r="D19" s="120" t="s">
        <v>9</v>
      </c>
      <c r="E19" s="120" t="s">
        <v>10</v>
      </c>
      <c r="F19" s="121" t="s">
        <v>11</v>
      </c>
      <c r="G19" s="122" t="s">
        <v>12</v>
      </c>
      <c r="H19" s="121" t="s">
        <v>13</v>
      </c>
      <c r="I19" s="122" t="s">
        <v>14</v>
      </c>
      <c r="J19" s="121" t="s">
        <v>15</v>
      </c>
      <c r="K19" s="122" t="s">
        <v>16</v>
      </c>
      <c r="L19" s="122" t="s">
        <v>17</v>
      </c>
      <c r="M19" s="122" t="s">
        <v>18</v>
      </c>
      <c r="N19" s="123" t="s">
        <v>19</v>
      </c>
      <c r="O19" s="122" t="s">
        <v>20</v>
      </c>
      <c r="P19" s="122" t="s">
        <v>21</v>
      </c>
      <c r="Q19" s="124"/>
      <c r="R19" s="115"/>
      <c r="S19" s="115"/>
    </row>
    <row r="20" spans="3:19" ht="95.25" customHeight="1" x14ac:dyDescent="0.25">
      <c r="C20" s="119"/>
      <c r="D20" s="245">
        <v>1</v>
      </c>
      <c r="E20" s="126" t="s">
        <v>1179</v>
      </c>
      <c r="F20" s="127" t="s">
        <v>1180</v>
      </c>
      <c r="G20" s="128" t="s">
        <v>136</v>
      </c>
      <c r="H20" s="127">
        <v>61</v>
      </c>
      <c r="I20" s="128" t="s">
        <v>1181</v>
      </c>
      <c r="J20" s="127" t="s">
        <v>1182</v>
      </c>
      <c r="K20" s="129" t="s">
        <v>1183</v>
      </c>
      <c r="L20" s="128" t="s">
        <v>1184</v>
      </c>
      <c r="M20" s="130" t="s">
        <v>1185</v>
      </c>
      <c r="N20" s="244">
        <v>106877616</v>
      </c>
      <c r="O20" s="127" t="s">
        <v>1186</v>
      </c>
      <c r="P20" s="127" t="s">
        <v>32</v>
      </c>
      <c r="Q20" s="131"/>
      <c r="R20" s="115"/>
      <c r="S20" s="115"/>
    </row>
    <row r="21" spans="3:19" ht="95.25" customHeight="1" x14ac:dyDescent="0.25">
      <c r="C21" s="119"/>
      <c r="D21" s="125">
        <v>2</v>
      </c>
      <c r="E21" s="126">
        <v>43930</v>
      </c>
      <c r="F21" s="127" t="s">
        <v>22</v>
      </c>
      <c r="G21" s="128" t="s">
        <v>23</v>
      </c>
      <c r="H21" s="127">
        <v>49</v>
      </c>
      <c r="I21" s="128" t="s">
        <v>24</v>
      </c>
      <c r="J21" s="127" t="s">
        <v>25</v>
      </c>
      <c r="K21" s="129">
        <v>77</v>
      </c>
      <c r="L21" s="128" t="s">
        <v>821</v>
      </c>
      <c r="M21" s="130">
        <v>2023</v>
      </c>
      <c r="N21" s="127">
        <v>804</v>
      </c>
      <c r="O21" s="127">
        <v>2023</v>
      </c>
      <c r="P21" s="127" t="s">
        <v>1187</v>
      </c>
      <c r="Q21" s="131"/>
      <c r="R21" s="115"/>
      <c r="S21" s="115"/>
    </row>
    <row r="22" spans="3:19" ht="81" customHeight="1" x14ac:dyDescent="0.25">
      <c r="C22" s="119"/>
      <c r="D22" s="125">
        <v>3</v>
      </c>
      <c r="E22" s="126" t="s">
        <v>33</v>
      </c>
      <c r="F22" s="127" t="s">
        <v>34</v>
      </c>
      <c r="G22" s="128" t="s">
        <v>28</v>
      </c>
      <c r="H22" s="127">
        <v>46</v>
      </c>
      <c r="I22" s="128" t="s">
        <v>35</v>
      </c>
      <c r="J22" s="127" t="s">
        <v>30</v>
      </c>
      <c r="K22" s="129" t="s">
        <v>36</v>
      </c>
      <c r="L22" s="132">
        <v>19000</v>
      </c>
      <c r="M22" s="130">
        <v>2021</v>
      </c>
      <c r="N22" s="127">
        <v>218.06</v>
      </c>
      <c r="O22" s="127">
        <v>2021</v>
      </c>
      <c r="P22" s="127" t="s">
        <v>1188</v>
      </c>
      <c r="Q22" s="131"/>
      <c r="R22" s="115"/>
      <c r="S22" s="115"/>
    </row>
    <row r="23" spans="3:19" ht="42" customHeight="1" x14ac:dyDescent="0.25">
      <c r="C23" s="119"/>
      <c r="D23" s="125">
        <v>4</v>
      </c>
      <c r="E23" s="126" t="s">
        <v>825</v>
      </c>
      <c r="F23" s="127" t="s">
        <v>826</v>
      </c>
      <c r="G23" s="128" t="s">
        <v>28</v>
      </c>
      <c r="H23" s="127">
        <v>35</v>
      </c>
      <c r="I23" s="128" t="s">
        <v>827</v>
      </c>
      <c r="J23" s="127" t="s">
        <v>828</v>
      </c>
      <c r="K23" s="129"/>
      <c r="L23" s="132"/>
      <c r="M23" s="133"/>
      <c r="N23" s="129"/>
      <c r="O23" s="129"/>
      <c r="P23" s="127" t="s">
        <v>300</v>
      </c>
      <c r="Q23" s="131"/>
      <c r="R23" s="115"/>
      <c r="S23" s="115"/>
    </row>
    <row r="24" spans="3:19" ht="42" customHeight="1" x14ac:dyDescent="0.25">
      <c r="C24" s="119"/>
      <c r="D24" s="125">
        <v>5</v>
      </c>
      <c r="E24" s="126">
        <v>44354</v>
      </c>
      <c r="F24" s="127" t="s">
        <v>830</v>
      </c>
      <c r="G24" s="128" t="s">
        <v>28</v>
      </c>
      <c r="H24" s="127" t="s">
        <v>831</v>
      </c>
      <c r="I24" s="128" t="s">
        <v>831</v>
      </c>
      <c r="J24" s="127" t="s">
        <v>30</v>
      </c>
      <c r="K24" s="129" t="s">
        <v>832</v>
      </c>
      <c r="L24" s="128" t="s">
        <v>124</v>
      </c>
      <c r="M24" s="133" t="s">
        <v>124</v>
      </c>
      <c r="N24" s="129" t="s">
        <v>124</v>
      </c>
      <c r="O24" s="129" t="s">
        <v>124</v>
      </c>
      <c r="P24" s="127" t="s">
        <v>300</v>
      </c>
      <c r="Q24" s="131"/>
      <c r="R24" s="115"/>
      <c r="S24" s="115"/>
    </row>
    <row r="25" spans="3:19" ht="47.25" customHeight="1" x14ac:dyDescent="0.25">
      <c r="C25" s="119"/>
      <c r="D25" s="125">
        <v>6</v>
      </c>
      <c r="E25" s="227" t="s">
        <v>1189</v>
      </c>
      <c r="F25" s="126" t="s">
        <v>1190</v>
      </c>
      <c r="G25" s="127" t="s">
        <v>28</v>
      </c>
      <c r="H25" s="128">
        <v>35</v>
      </c>
      <c r="I25" s="127" t="s">
        <v>1191</v>
      </c>
      <c r="J25" s="128" t="s">
        <v>1192</v>
      </c>
      <c r="K25" s="127" t="s">
        <v>1193</v>
      </c>
      <c r="L25" s="129"/>
      <c r="M25" s="128"/>
      <c r="N25" s="133"/>
      <c r="O25" s="129"/>
      <c r="P25" s="127" t="s">
        <v>1194</v>
      </c>
      <c r="Q25" s="131"/>
      <c r="R25" s="115"/>
      <c r="S25" s="115"/>
    </row>
    <row r="26" spans="3:19" x14ac:dyDescent="0.25">
      <c r="C26" s="119"/>
      <c r="H26" s="131"/>
      <c r="J26" s="131"/>
      <c r="K26" s="131"/>
      <c r="L26" s="131"/>
      <c r="M26" s="131"/>
      <c r="N26" s="131"/>
      <c r="O26" s="131"/>
      <c r="P26" s="131"/>
      <c r="Q26" s="131"/>
      <c r="R26" s="115"/>
      <c r="S26" s="115"/>
    </row>
    <row r="27" spans="3:19" x14ac:dyDescent="0.25">
      <c r="C27" s="119"/>
      <c r="H27" s="131"/>
      <c r="J27" s="131"/>
      <c r="K27" s="131"/>
      <c r="L27" s="131"/>
      <c r="M27" s="131"/>
      <c r="N27" s="131"/>
      <c r="O27" s="131"/>
      <c r="P27" s="131"/>
      <c r="Q27" s="131"/>
      <c r="R27" s="115"/>
      <c r="S27" s="115"/>
    </row>
    <row r="28" spans="3:19" ht="16.5" thickBot="1" x14ac:dyDescent="0.3">
      <c r="C28" s="119"/>
      <c r="R28" s="115"/>
      <c r="S28" s="115"/>
    </row>
    <row r="29" spans="3:19" ht="24" thickBot="1" x14ac:dyDescent="0.4">
      <c r="C29" s="119"/>
      <c r="D29" s="1308" t="s">
        <v>37</v>
      </c>
      <c r="E29" s="1309"/>
      <c r="F29" s="1309"/>
      <c r="G29" s="1309"/>
      <c r="H29" s="1309"/>
      <c r="I29" s="1309"/>
      <c r="J29" s="1309"/>
      <c r="K29" s="1309"/>
      <c r="L29" s="1309"/>
      <c r="M29" s="1309"/>
      <c r="N29" s="1309"/>
      <c r="O29" s="1309"/>
      <c r="P29" s="1309"/>
      <c r="Q29" s="1309"/>
      <c r="R29" s="1310"/>
      <c r="S29" s="115"/>
    </row>
    <row r="30" spans="3:19" ht="23.25" x14ac:dyDescent="0.35">
      <c r="C30" s="119"/>
      <c r="D30" s="1315" t="s">
        <v>1195</v>
      </c>
      <c r="E30" s="1316"/>
      <c r="F30" s="1316"/>
      <c r="G30" s="1316"/>
      <c r="H30" s="1316"/>
      <c r="I30" s="1316"/>
      <c r="J30" s="1316"/>
      <c r="K30" s="1316"/>
      <c r="L30" s="1316"/>
      <c r="M30" s="1316"/>
      <c r="N30" s="1316"/>
      <c r="O30" s="1316"/>
      <c r="P30" s="1316"/>
      <c r="Q30" s="1316"/>
      <c r="R30" s="1317"/>
      <c r="S30" s="115"/>
    </row>
    <row r="31" spans="3:19" ht="35.450000000000003" customHeight="1" x14ac:dyDescent="0.25">
      <c r="C31" s="119"/>
      <c r="D31" s="120" t="s">
        <v>9</v>
      </c>
      <c r="E31" s="120" t="s">
        <v>10</v>
      </c>
      <c r="F31" s="121" t="s">
        <v>39</v>
      </c>
      <c r="G31" s="122" t="s">
        <v>12</v>
      </c>
      <c r="H31" s="122" t="s">
        <v>40</v>
      </c>
      <c r="I31" s="122" t="s">
        <v>41</v>
      </c>
      <c r="J31" s="121" t="s">
        <v>42</v>
      </c>
      <c r="K31" s="122" t="s">
        <v>43</v>
      </c>
      <c r="L31" s="140" t="s">
        <v>14</v>
      </c>
      <c r="M31" s="122" t="s">
        <v>44</v>
      </c>
      <c r="N31" s="123" t="s">
        <v>45</v>
      </c>
      <c r="O31" s="122" t="s">
        <v>46</v>
      </c>
      <c r="P31" s="122" t="s">
        <v>47</v>
      </c>
      <c r="Q31" s="122" t="s">
        <v>21</v>
      </c>
      <c r="R31" s="141"/>
      <c r="S31" s="115"/>
    </row>
    <row r="32" spans="3:19" ht="31.5" x14ac:dyDescent="0.25">
      <c r="C32" s="119"/>
      <c r="D32" s="143">
        <v>1</v>
      </c>
      <c r="E32" s="128" t="s">
        <v>519</v>
      </c>
      <c r="F32" s="127" t="s">
        <v>1196</v>
      </c>
      <c r="G32" s="128" t="s">
        <v>526</v>
      </c>
      <c r="H32" s="127" t="s">
        <v>619</v>
      </c>
      <c r="I32" s="128" t="s">
        <v>528</v>
      </c>
      <c r="J32" s="127">
        <v>143</v>
      </c>
      <c r="K32" s="128" t="s">
        <v>529</v>
      </c>
      <c r="L32" s="127" t="s">
        <v>530</v>
      </c>
      <c r="M32" s="127" t="s">
        <v>536</v>
      </c>
      <c r="N32" s="127" t="s">
        <v>532</v>
      </c>
      <c r="O32" s="128" t="s">
        <v>537</v>
      </c>
      <c r="P32" s="127" t="s">
        <v>538</v>
      </c>
      <c r="Q32" s="127" t="s">
        <v>1023</v>
      </c>
      <c r="R32" s="115"/>
      <c r="S32" s="115"/>
    </row>
    <row r="33" spans="3:19" ht="31.5" x14ac:dyDescent="0.25">
      <c r="C33" s="119"/>
      <c r="D33" s="143">
        <v>2</v>
      </c>
      <c r="E33" s="128" t="s">
        <v>861</v>
      </c>
      <c r="F33" s="127" t="s">
        <v>862</v>
      </c>
      <c r="G33" s="128" t="s">
        <v>526</v>
      </c>
      <c r="H33" s="127" t="s">
        <v>863</v>
      </c>
      <c r="I33" s="128" t="s">
        <v>528</v>
      </c>
      <c r="J33" s="127">
        <v>143</v>
      </c>
      <c r="K33" s="128" t="s">
        <v>529</v>
      </c>
      <c r="L33" s="127" t="s">
        <v>530</v>
      </c>
      <c r="M33" s="127" t="s">
        <v>864</v>
      </c>
      <c r="N33" s="127" t="s">
        <v>532</v>
      </c>
      <c r="O33" s="128" t="s">
        <v>865</v>
      </c>
      <c r="P33" s="127" t="s">
        <v>866</v>
      </c>
      <c r="Q33" s="127" t="s">
        <v>867</v>
      </c>
      <c r="R33" s="115"/>
      <c r="S33" s="115"/>
    </row>
    <row r="34" spans="3:19" ht="31.5" x14ac:dyDescent="0.25">
      <c r="C34" s="119"/>
      <c r="D34" s="143">
        <v>3</v>
      </c>
      <c r="E34" s="128" t="s">
        <v>1197</v>
      </c>
      <c r="F34" s="127" t="s">
        <v>1198</v>
      </c>
      <c r="G34" s="128" t="s">
        <v>526</v>
      </c>
      <c r="H34" s="127" t="s">
        <v>1199</v>
      </c>
      <c r="I34" s="128" t="s">
        <v>528</v>
      </c>
      <c r="J34" s="127">
        <v>143</v>
      </c>
      <c r="K34" s="128" t="s">
        <v>529</v>
      </c>
      <c r="L34" s="127" t="s">
        <v>530</v>
      </c>
      <c r="M34" s="127"/>
      <c r="N34" s="127"/>
      <c r="O34" s="128" t="s">
        <v>1200</v>
      </c>
      <c r="P34" s="127"/>
      <c r="Q34" s="127" t="s">
        <v>1201</v>
      </c>
      <c r="R34" s="115"/>
      <c r="S34" s="115"/>
    </row>
    <row r="35" spans="3:19" ht="31.5" x14ac:dyDescent="0.25">
      <c r="C35" s="119"/>
      <c r="D35" s="143">
        <v>4</v>
      </c>
      <c r="E35" s="128" t="s">
        <v>1197</v>
      </c>
      <c r="F35" s="127" t="s">
        <v>1202</v>
      </c>
      <c r="G35" s="128" t="s">
        <v>526</v>
      </c>
      <c r="H35" s="127" t="s">
        <v>1203</v>
      </c>
      <c r="I35" s="128" t="s">
        <v>528</v>
      </c>
      <c r="J35" s="127">
        <v>143</v>
      </c>
      <c r="K35" s="128" t="s">
        <v>529</v>
      </c>
      <c r="L35" s="127" t="s">
        <v>530</v>
      </c>
      <c r="M35" s="127"/>
      <c r="N35" s="127"/>
      <c r="O35" s="128" t="s">
        <v>1204</v>
      </c>
      <c r="P35" s="127"/>
      <c r="Q35" s="127" t="s">
        <v>1201</v>
      </c>
      <c r="R35" s="115"/>
      <c r="S35" s="115"/>
    </row>
    <row r="36" spans="3:19" ht="94.5" x14ac:dyDescent="0.25">
      <c r="C36" s="119"/>
      <c r="D36" s="142">
        <v>5</v>
      </c>
      <c r="E36" s="128"/>
      <c r="F36" s="127"/>
      <c r="G36" s="128" t="s">
        <v>48</v>
      </c>
      <c r="H36" s="127" t="s">
        <v>49</v>
      </c>
      <c r="I36" s="128" t="s">
        <v>50</v>
      </c>
      <c r="J36" s="127" t="s">
        <v>51</v>
      </c>
      <c r="K36" s="128" t="s">
        <v>52</v>
      </c>
      <c r="L36" s="127" t="s">
        <v>53</v>
      </c>
      <c r="M36" s="128" t="s">
        <v>54</v>
      </c>
      <c r="N36" s="127" t="s">
        <v>55</v>
      </c>
      <c r="O36" s="128">
        <v>1.18</v>
      </c>
      <c r="P36" s="127"/>
      <c r="Q36" s="127" t="s">
        <v>56</v>
      </c>
      <c r="R36" s="115"/>
      <c r="S36" s="115"/>
    </row>
    <row r="37" spans="3:19" ht="31.5" x14ac:dyDescent="0.25">
      <c r="C37" s="119"/>
      <c r="D37" s="142">
        <v>6</v>
      </c>
      <c r="E37" s="128" t="s">
        <v>519</v>
      </c>
      <c r="F37" s="127" t="s">
        <v>1205</v>
      </c>
      <c r="G37" s="128" t="s">
        <v>48</v>
      </c>
      <c r="H37" s="127" t="s">
        <v>520</v>
      </c>
      <c r="I37" s="128" t="s">
        <v>50</v>
      </c>
      <c r="J37" s="127" t="s">
        <v>51</v>
      </c>
      <c r="K37" s="128" t="s">
        <v>52</v>
      </c>
      <c r="L37" s="127" t="s">
        <v>53</v>
      </c>
      <c r="M37" s="127" t="s">
        <v>521</v>
      </c>
      <c r="N37" s="127" t="s">
        <v>522</v>
      </c>
      <c r="O37" s="128" t="s">
        <v>523</v>
      </c>
      <c r="P37" s="127" t="s">
        <v>524</v>
      </c>
      <c r="Q37" s="127" t="s">
        <v>300</v>
      </c>
      <c r="R37" s="115"/>
      <c r="S37" s="115"/>
    </row>
    <row r="38" spans="3:19" ht="33.75" customHeight="1" x14ac:dyDescent="0.25">
      <c r="C38" s="119"/>
      <c r="D38" s="142">
        <v>7</v>
      </c>
      <c r="E38" s="128" t="s">
        <v>519</v>
      </c>
      <c r="F38" s="127" t="s">
        <v>1205</v>
      </c>
      <c r="G38" s="128" t="s">
        <v>48</v>
      </c>
      <c r="H38" s="127" t="s">
        <v>1206</v>
      </c>
      <c r="I38" s="128" t="s">
        <v>50</v>
      </c>
      <c r="J38" s="127" t="s">
        <v>615</v>
      </c>
      <c r="K38" s="128" t="s">
        <v>52</v>
      </c>
      <c r="L38" s="127" t="s">
        <v>53</v>
      </c>
      <c r="M38" s="127" t="s">
        <v>1207</v>
      </c>
      <c r="N38" s="127" t="s">
        <v>396</v>
      </c>
      <c r="O38" s="128" t="s">
        <v>617</v>
      </c>
      <c r="P38" s="127" t="s">
        <v>618</v>
      </c>
      <c r="Q38" s="127" t="s">
        <v>1208</v>
      </c>
      <c r="R38" s="115"/>
      <c r="S38" s="115"/>
    </row>
    <row r="39" spans="3:19" ht="33" customHeight="1" x14ac:dyDescent="0.25">
      <c r="C39" s="119"/>
      <c r="D39" s="142">
        <v>8</v>
      </c>
      <c r="E39" s="128" t="s">
        <v>834</v>
      </c>
      <c r="F39" s="127" t="s">
        <v>1205</v>
      </c>
      <c r="G39" s="128" t="s">
        <v>48</v>
      </c>
      <c r="H39" s="127" t="s">
        <v>835</v>
      </c>
      <c r="I39" s="128" t="s">
        <v>50</v>
      </c>
      <c r="J39" s="127" t="s">
        <v>615</v>
      </c>
      <c r="K39" s="128" t="s">
        <v>52</v>
      </c>
      <c r="L39" s="127" t="s">
        <v>53</v>
      </c>
      <c r="M39" s="127" t="s">
        <v>836</v>
      </c>
      <c r="N39" s="127" t="s">
        <v>522</v>
      </c>
      <c r="O39" s="128" t="s">
        <v>837</v>
      </c>
      <c r="P39" s="127" t="s">
        <v>838</v>
      </c>
      <c r="Q39" s="127" t="s">
        <v>1209</v>
      </c>
      <c r="R39" s="115"/>
      <c r="S39" s="115"/>
    </row>
    <row r="40" spans="3:19" x14ac:dyDescent="0.25">
      <c r="C40" s="119"/>
      <c r="D40" s="142"/>
      <c r="E40" s="128"/>
      <c r="F40" s="127"/>
      <c r="G40" s="128"/>
      <c r="H40" s="127"/>
      <c r="I40" s="128"/>
      <c r="J40" s="127"/>
      <c r="K40" s="128"/>
      <c r="L40" s="127"/>
      <c r="M40" s="127"/>
      <c r="N40" s="127"/>
      <c r="O40" s="128"/>
      <c r="P40" s="127"/>
      <c r="Q40" s="127"/>
      <c r="R40" s="115"/>
      <c r="S40" s="115"/>
    </row>
    <row r="41" spans="3:19" x14ac:dyDescent="0.25">
      <c r="C41" s="119"/>
      <c r="D41" s="142"/>
      <c r="E41" s="128"/>
      <c r="F41" s="127"/>
      <c r="G41" s="128"/>
      <c r="H41" s="127"/>
      <c r="I41" s="128"/>
      <c r="J41" s="127"/>
      <c r="K41" s="128"/>
      <c r="L41" s="127"/>
      <c r="M41" s="127"/>
      <c r="N41" s="127"/>
      <c r="O41" s="128"/>
      <c r="P41" s="127"/>
      <c r="Q41" s="127"/>
      <c r="R41" s="115"/>
      <c r="S41" s="115"/>
    </row>
    <row r="42" spans="3:19" x14ac:dyDescent="0.25">
      <c r="C42" s="119"/>
      <c r="R42" s="115"/>
      <c r="S42" s="115"/>
    </row>
    <row r="43" spans="3:19" ht="16.5" thickBot="1" x14ac:dyDescent="0.3">
      <c r="C43" s="119"/>
      <c r="F43" s="131"/>
      <c r="H43" s="131"/>
      <c r="J43" s="131"/>
      <c r="K43" s="131"/>
      <c r="L43" s="131"/>
      <c r="M43" s="131"/>
      <c r="N43" s="131"/>
      <c r="O43" s="131"/>
      <c r="P43" s="131"/>
      <c r="Q43" s="131"/>
      <c r="R43" s="115"/>
      <c r="S43" s="115"/>
    </row>
    <row r="44" spans="3:19" ht="24" thickBot="1" x14ac:dyDescent="0.4">
      <c r="C44" s="119"/>
      <c r="D44" s="1308" t="s">
        <v>57</v>
      </c>
      <c r="E44" s="1309"/>
      <c r="F44" s="1309"/>
      <c r="G44" s="1309"/>
      <c r="H44" s="1309"/>
      <c r="I44" s="1309"/>
      <c r="J44" s="1309"/>
      <c r="K44" s="1309"/>
      <c r="L44" s="1309"/>
      <c r="M44" s="1309"/>
      <c r="N44" s="1309"/>
      <c r="O44" s="1309"/>
      <c r="P44" s="1309"/>
      <c r="Q44" s="1309"/>
      <c r="R44" s="1310"/>
      <c r="S44" s="115"/>
    </row>
    <row r="45" spans="3:19" ht="23.25" x14ac:dyDescent="0.35">
      <c r="C45" s="119"/>
      <c r="D45" s="1315" t="s">
        <v>1210</v>
      </c>
      <c r="E45" s="1316"/>
      <c r="F45" s="1316"/>
      <c r="G45" s="1316"/>
      <c r="H45" s="1316"/>
      <c r="I45" s="1316"/>
      <c r="J45" s="1316"/>
      <c r="K45" s="1316"/>
      <c r="L45" s="1316"/>
      <c r="M45" s="1316"/>
      <c r="N45" s="1316"/>
      <c r="O45" s="1316"/>
      <c r="P45" s="1316"/>
      <c r="Q45" s="209"/>
      <c r="R45" s="210"/>
      <c r="S45" s="115"/>
    </row>
    <row r="46" spans="3:19" x14ac:dyDescent="0.25">
      <c r="C46" s="119"/>
      <c r="D46" s="120" t="s">
        <v>9</v>
      </c>
      <c r="E46" s="120" t="s">
        <v>59</v>
      </c>
      <c r="F46" s="120" t="s">
        <v>12</v>
      </c>
      <c r="G46" s="121" t="s">
        <v>60</v>
      </c>
      <c r="H46" s="122" t="s">
        <v>61</v>
      </c>
      <c r="I46" s="122" t="s">
        <v>62</v>
      </c>
      <c r="J46" s="122" t="s">
        <v>63</v>
      </c>
      <c r="K46" s="122" t="s">
        <v>43</v>
      </c>
      <c r="L46" s="122" t="s">
        <v>14</v>
      </c>
      <c r="M46" s="122" t="s">
        <v>64</v>
      </c>
      <c r="N46" s="122" t="s">
        <v>65</v>
      </c>
      <c r="O46" s="122" t="s">
        <v>66</v>
      </c>
      <c r="P46" s="122" t="s">
        <v>67</v>
      </c>
      <c r="Q46" s="122" t="s">
        <v>68</v>
      </c>
      <c r="R46" s="122" t="s">
        <v>21</v>
      </c>
      <c r="S46" s="115"/>
    </row>
    <row r="47" spans="3:19" ht="31.5" x14ac:dyDescent="0.25">
      <c r="C47" s="119"/>
      <c r="D47" s="143">
        <v>1</v>
      </c>
      <c r="E47" s="128"/>
      <c r="F47" s="148" t="s">
        <v>48</v>
      </c>
      <c r="G47" s="144" t="s">
        <v>527</v>
      </c>
      <c r="H47" s="148" t="s">
        <v>877</v>
      </c>
      <c r="I47" s="144" t="s">
        <v>878</v>
      </c>
      <c r="J47" s="128">
        <v>143</v>
      </c>
      <c r="K47" s="144" t="s">
        <v>529</v>
      </c>
      <c r="L47" s="148" t="s">
        <v>530</v>
      </c>
      <c r="M47" s="144" t="s">
        <v>171</v>
      </c>
      <c r="N47" s="127" t="s">
        <v>531</v>
      </c>
      <c r="O47" s="127" t="s">
        <v>370</v>
      </c>
      <c r="P47" s="177" t="s">
        <v>861</v>
      </c>
      <c r="Q47" s="128" t="s">
        <v>1211</v>
      </c>
      <c r="R47" s="144" t="s">
        <v>1212</v>
      </c>
      <c r="S47" s="115"/>
    </row>
    <row r="48" spans="3:19" ht="31.5" x14ac:dyDescent="0.25">
      <c r="C48" s="119"/>
      <c r="D48" s="231">
        <v>2</v>
      </c>
      <c r="E48" s="230"/>
      <c r="F48" s="174" t="s">
        <v>48</v>
      </c>
      <c r="G48" s="207" t="s">
        <v>1213</v>
      </c>
      <c r="H48" s="106" t="s">
        <v>1214</v>
      </c>
      <c r="I48" s="106" t="s">
        <v>878</v>
      </c>
      <c r="J48" s="136">
        <v>143</v>
      </c>
      <c r="K48" s="106" t="s">
        <v>529</v>
      </c>
      <c r="L48" s="207" t="s">
        <v>530</v>
      </c>
      <c r="M48" s="106" t="s">
        <v>171</v>
      </c>
      <c r="N48" s="135" t="s">
        <v>1215</v>
      </c>
      <c r="O48" s="208" t="s">
        <v>1216</v>
      </c>
      <c r="P48" s="163" t="s">
        <v>1217</v>
      </c>
      <c r="Q48" s="136" t="s">
        <v>1211</v>
      </c>
      <c r="R48" s="106" t="s">
        <v>1218</v>
      </c>
      <c r="S48" s="115"/>
    </row>
    <row r="49" spans="3:19" ht="31.5" x14ac:dyDescent="0.25">
      <c r="C49" s="119"/>
      <c r="D49" s="231">
        <v>3</v>
      </c>
      <c r="E49" s="230"/>
      <c r="F49" s="174" t="s">
        <v>48</v>
      </c>
      <c r="G49" s="241" t="s">
        <v>1219</v>
      </c>
      <c r="H49" s="106" t="s">
        <v>1220</v>
      </c>
      <c r="I49" s="106" t="s">
        <v>878</v>
      </c>
      <c r="J49" s="136">
        <v>143</v>
      </c>
      <c r="K49" s="106" t="s">
        <v>529</v>
      </c>
      <c r="L49" s="207" t="s">
        <v>530</v>
      </c>
      <c r="M49" s="106" t="s">
        <v>171</v>
      </c>
      <c r="N49" s="135" t="s">
        <v>1215</v>
      </c>
      <c r="O49" s="208" t="s">
        <v>370</v>
      </c>
      <c r="P49" s="163" t="s">
        <v>1221</v>
      </c>
      <c r="Q49" s="136" t="s">
        <v>1222</v>
      </c>
      <c r="R49" s="106" t="s">
        <v>881</v>
      </c>
      <c r="S49" s="115"/>
    </row>
    <row r="50" spans="3:19" ht="47.25" x14ac:dyDescent="0.25">
      <c r="C50" s="119"/>
      <c r="D50" s="242">
        <v>4</v>
      </c>
      <c r="E50" s="227" t="s">
        <v>1223</v>
      </c>
      <c r="F50" s="168" t="s">
        <v>28</v>
      </c>
      <c r="G50" s="151" t="s">
        <v>1224</v>
      </c>
      <c r="H50" s="144"/>
      <c r="I50" s="144" t="s">
        <v>1225</v>
      </c>
      <c r="J50" s="128"/>
      <c r="K50" s="144" t="s">
        <v>1226</v>
      </c>
      <c r="L50" s="148"/>
      <c r="M50" s="144"/>
      <c r="N50" s="127"/>
      <c r="O50" s="130" t="s">
        <v>392</v>
      </c>
      <c r="P50" s="177" t="s">
        <v>124</v>
      </c>
      <c r="Q50" s="128">
        <v>143</v>
      </c>
      <c r="R50" s="144" t="s">
        <v>1227</v>
      </c>
      <c r="S50" s="115"/>
    </row>
    <row r="51" spans="3:19" ht="31.5" customHeight="1" x14ac:dyDescent="0.25">
      <c r="C51" s="119"/>
      <c r="D51" s="206">
        <v>5</v>
      </c>
      <c r="E51" s="227"/>
      <c r="F51" s="151" t="s">
        <v>336</v>
      </c>
      <c r="G51" s="159" t="s">
        <v>1140</v>
      </c>
      <c r="H51" s="144" t="s">
        <v>1228</v>
      </c>
      <c r="I51" s="147" t="s">
        <v>871</v>
      </c>
      <c r="J51" s="127" t="s">
        <v>872</v>
      </c>
      <c r="K51" s="228" t="s">
        <v>1028</v>
      </c>
      <c r="L51" s="144" t="s">
        <v>456</v>
      </c>
      <c r="M51" s="144" t="s">
        <v>1141</v>
      </c>
      <c r="N51" s="122" t="s">
        <v>1229</v>
      </c>
      <c r="O51" s="130" t="s">
        <v>101</v>
      </c>
      <c r="P51" s="127" t="s">
        <v>1230</v>
      </c>
      <c r="Q51" s="144">
        <v>8</v>
      </c>
      <c r="R51" s="1336" t="s">
        <v>1231</v>
      </c>
      <c r="S51" s="1336"/>
    </row>
    <row r="52" spans="3:19" x14ac:dyDescent="0.25">
      <c r="C52" s="119"/>
      <c r="D52" s="145"/>
      <c r="E52" s="124"/>
      <c r="F52" s="124"/>
      <c r="G52" s="124"/>
      <c r="H52" s="145"/>
      <c r="I52" s="124"/>
      <c r="J52" s="124"/>
      <c r="K52" s="124"/>
      <c r="L52" s="124"/>
      <c r="M52" s="124"/>
      <c r="N52" s="124"/>
      <c r="O52" s="124"/>
      <c r="P52" s="124"/>
      <c r="Q52" s="124"/>
      <c r="R52" s="115"/>
      <c r="S52" s="115"/>
    </row>
    <row r="53" spans="3:19" x14ac:dyDescent="0.25">
      <c r="C53" s="119"/>
      <c r="D53" s="145"/>
      <c r="E53" s="124"/>
      <c r="F53" s="124"/>
      <c r="G53" s="124"/>
      <c r="H53" s="145"/>
      <c r="I53" s="124"/>
      <c r="J53" s="124"/>
      <c r="K53" s="124"/>
      <c r="L53" s="124"/>
      <c r="M53" s="124"/>
      <c r="N53" s="124"/>
      <c r="O53" s="124"/>
      <c r="P53" s="124"/>
      <c r="Q53" s="124"/>
      <c r="R53" s="115"/>
      <c r="S53" s="115"/>
    </row>
    <row r="54" spans="3:19" ht="16.5" thickBot="1" x14ac:dyDescent="0.3">
      <c r="C54" s="119"/>
      <c r="D54" s="145"/>
      <c r="E54" s="124"/>
      <c r="F54" s="124"/>
      <c r="G54" s="124"/>
      <c r="H54" s="145"/>
      <c r="I54" s="124"/>
      <c r="J54" s="124"/>
      <c r="K54" s="124"/>
      <c r="L54" s="124"/>
      <c r="M54" s="124"/>
      <c r="N54" s="124"/>
      <c r="O54" s="124"/>
      <c r="P54" s="124"/>
      <c r="Q54" s="124"/>
      <c r="R54" s="115"/>
      <c r="S54" s="115"/>
    </row>
    <row r="55" spans="3:19" ht="24" thickBot="1" x14ac:dyDescent="0.4">
      <c r="C55" s="119"/>
      <c r="D55" s="1308" t="s">
        <v>69</v>
      </c>
      <c r="E55" s="1309"/>
      <c r="F55" s="1309"/>
      <c r="G55" s="1309"/>
      <c r="H55" s="1309"/>
      <c r="I55" s="1309"/>
      <c r="J55" s="1309"/>
      <c r="K55" s="1309"/>
      <c r="L55" s="1309"/>
      <c r="M55" s="1309"/>
      <c r="N55" s="1289"/>
      <c r="O55" s="1289"/>
      <c r="P55" s="1289"/>
      <c r="Q55" s="1289"/>
      <c r="R55" s="1289"/>
      <c r="S55" s="115"/>
    </row>
    <row r="56" spans="3:19" ht="23.25" x14ac:dyDescent="0.35">
      <c r="C56" s="119"/>
      <c r="D56" s="211"/>
      <c r="E56" s="209"/>
      <c r="F56" s="209"/>
      <c r="G56" s="209"/>
      <c r="H56" s="209"/>
      <c r="I56" s="209"/>
      <c r="J56" s="209"/>
      <c r="K56" s="209"/>
      <c r="L56" s="209"/>
      <c r="M56" s="209"/>
      <c r="N56" s="24"/>
      <c r="O56" s="24"/>
      <c r="P56" s="24"/>
      <c r="Q56" s="24"/>
      <c r="R56" s="25"/>
      <c r="S56" s="115"/>
    </row>
    <row r="57" spans="3:19" ht="23.25" x14ac:dyDescent="0.35">
      <c r="C57" s="119"/>
      <c r="D57" s="1314" t="s">
        <v>1232</v>
      </c>
      <c r="E57" s="1314"/>
      <c r="F57" s="1314"/>
      <c r="G57" s="1314"/>
      <c r="H57" s="1314"/>
      <c r="I57" s="1314"/>
      <c r="J57" s="1314"/>
      <c r="K57" s="1314"/>
      <c r="L57" s="1314"/>
      <c r="M57" s="1314"/>
      <c r="N57" s="124"/>
      <c r="O57" s="124"/>
      <c r="P57" s="124"/>
      <c r="Q57" s="124"/>
      <c r="R57" s="115"/>
      <c r="S57" s="115"/>
    </row>
    <row r="58" spans="3:19" ht="31.5" x14ac:dyDescent="0.25">
      <c r="C58" s="119"/>
      <c r="D58" s="120" t="s">
        <v>9</v>
      </c>
      <c r="E58" s="120" t="s">
        <v>10</v>
      </c>
      <c r="F58" s="122" t="s">
        <v>11</v>
      </c>
      <c r="G58" s="122" t="s">
        <v>12</v>
      </c>
      <c r="H58" s="122" t="s">
        <v>71</v>
      </c>
      <c r="I58" s="120" t="s">
        <v>72</v>
      </c>
      <c r="J58" s="120" t="s">
        <v>73</v>
      </c>
      <c r="K58" s="122" t="s">
        <v>74</v>
      </c>
      <c r="L58" s="122" t="s">
        <v>75</v>
      </c>
      <c r="M58" s="122" t="s">
        <v>21</v>
      </c>
      <c r="O58" s="124"/>
      <c r="P58" s="124"/>
      <c r="Q58" s="124"/>
      <c r="R58" s="115"/>
      <c r="S58" s="115"/>
    </row>
    <row r="59" spans="3:19" x14ac:dyDescent="0.25">
      <c r="C59" s="119"/>
      <c r="D59" s="143">
        <v>1</v>
      </c>
      <c r="E59" s="120" t="s">
        <v>1233</v>
      </c>
      <c r="F59" s="122" t="s">
        <v>1234</v>
      </c>
      <c r="G59" s="122" t="s">
        <v>28</v>
      </c>
      <c r="H59" s="122" t="s">
        <v>1235</v>
      </c>
      <c r="I59" s="120" t="s">
        <v>1236</v>
      </c>
      <c r="J59" s="120" t="s">
        <v>1237</v>
      </c>
      <c r="K59" s="246">
        <v>389181.97</v>
      </c>
      <c r="L59" s="122"/>
      <c r="M59" s="122" t="s">
        <v>1238</v>
      </c>
      <c r="O59" s="124"/>
      <c r="P59" s="124"/>
      <c r="Q59" s="124"/>
      <c r="R59" s="115"/>
      <c r="S59" s="115"/>
    </row>
    <row r="60" spans="3:19" x14ac:dyDescent="0.25">
      <c r="C60" s="119"/>
      <c r="D60" s="143">
        <v>2</v>
      </c>
      <c r="E60" s="120" t="s">
        <v>1233</v>
      </c>
      <c r="F60" s="122" t="s">
        <v>1234</v>
      </c>
      <c r="G60" s="122" t="s">
        <v>28</v>
      </c>
      <c r="H60" s="122" t="s">
        <v>1239</v>
      </c>
      <c r="I60" s="120" t="s">
        <v>1240</v>
      </c>
      <c r="J60" s="120" t="s">
        <v>1237</v>
      </c>
      <c r="K60" s="246">
        <v>389181.97</v>
      </c>
      <c r="L60" s="122"/>
      <c r="M60" s="122" t="s">
        <v>1238</v>
      </c>
      <c r="O60" s="124"/>
      <c r="P60" s="124"/>
      <c r="Q60" s="124"/>
      <c r="R60" s="115"/>
      <c r="S60" s="115"/>
    </row>
    <row r="61" spans="3:19" x14ac:dyDescent="0.25">
      <c r="C61" s="119"/>
      <c r="D61" s="143">
        <v>3</v>
      </c>
      <c r="E61" s="120" t="s">
        <v>1233</v>
      </c>
      <c r="F61" s="122" t="s">
        <v>1234</v>
      </c>
      <c r="G61" s="122" t="s">
        <v>28</v>
      </c>
      <c r="H61" s="122" t="s">
        <v>1241</v>
      </c>
      <c r="I61" s="120" t="s">
        <v>1240</v>
      </c>
      <c r="J61" s="120" t="s">
        <v>1237</v>
      </c>
      <c r="K61" s="246">
        <v>389181.97</v>
      </c>
      <c r="L61" s="122"/>
      <c r="M61" s="122" t="s">
        <v>1238</v>
      </c>
      <c r="O61" s="124"/>
      <c r="P61" s="124"/>
      <c r="Q61" s="124"/>
      <c r="R61" s="115"/>
      <c r="S61" s="115"/>
    </row>
    <row r="62" spans="3:19" x14ac:dyDescent="0.25">
      <c r="C62" s="119"/>
      <c r="D62" s="143">
        <v>4</v>
      </c>
      <c r="E62" s="120" t="s">
        <v>1233</v>
      </c>
      <c r="F62" s="122" t="s">
        <v>1234</v>
      </c>
      <c r="G62" s="122" t="s">
        <v>28</v>
      </c>
      <c r="H62" s="122" t="s">
        <v>1242</v>
      </c>
      <c r="I62" s="120" t="s">
        <v>1240</v>
      </c>
      <c r="J62" s="120" t="s">
        <v>1237</v>
      </c>
      <c r="K62" s="246">
        <v>389181.97</v>
      </c>
      <c r="L62" s="122"/>
      <c r="M62" s="122" t="s">
        <v>1238</v>
      </c>
      <c r="O62" s="124"/>
      <c r="P62" s="124"/>
      <c r="Q62" s="124"/>
      <c r="R62" s="115"/>
      <c r="S62" s="115"/>
    </row>
    <row r="63" spans="3:19" x14ac:dyDescent="0.25">
      <c r="C63" s="119"/>
      <c r="D63" s="143">
        <v>5</v>
      </c>
      <c r="E63" s="120" t="s">
        <v>1233</v>
      </c>
      <c r="F63" s="122" t="s">
        <v>1234</v>
      </c>
      <c r="G63" s="122" t="s">
        <v>28</v>
      </c>
      <c r="H63" s="122" t="s">
        <v>1243</v>
      </c>
      <c r="I63" s="120" t="s">
        <v>1240</v>
      </c>
      <c r="J63" s="120" t="s">
        <v>1237</v>
      </c>
      <c r="K63" s="246">
        <v>389181.97</v>
      </c>
      <c r="L63" s="122"/>
      <c r="M63" s="122" t="s">
        <v>1238</v>
      </c>
      <c r="O63" s="124"/>
      <c r="P63" s="124"/>
      <c r="Q63" s="124"/>
      <c r="R63" s="115"/>
      <c r="S63" s="115"/>
    </row>
    <row r="64" spans="3:19" x14ac:dyDescent="0.25">
      <c r="C64" s="119"/>
      <c r="D64" s="143">
        <v>6</v>
      </c>
      <c r="E64" s="120" t="s">
        <v>1233</v>
      </c>
      <c r="F64" s="122" t="s">
        <v>1234</v>
      </c>
      <c r="G64" s="122" t="s">
        <v>28</v>
      </c>
      <c r="H64" s="122" t="s">
        <v>1244</v>
      </c>
      <c r="I64" s="120" t="s">
        <v>1240</v>
      </c>
      <c r="J64" s="120" t="s">
        <v>1237</v>
      </c>
      <c r="K64" s="246">
        <v>389181.97</v>
      </c>
      <c r="L64" s="122"/>
      <c r="M64" s="122" t="s">
        <v>1238</v>
      </c>
      <c r="O64" s="124"/>
      <c r="P64" s="124"/>
      <c r="Q64" s="124"/>
      <c r="R64" s="115"/>
      <c r="S64" s="115"/>
    </row>
    <row r="65" spans="3:19" x14ac:dyDescent="0.25">
      <c r="C65" s="119"/>
      <c r="D65" s="143">
        <v>7</v>
      </c>
      <c r="E65" s="120" t="s">
        <v>1233</v>
      </c>
      <c r="F65" s="122" t="s">
        <v>1234</v>
      </c>
      <c r="G65" s="122" t="s">
        <v>28</v>
      </c>
      <c r="H65" s="122" t="s">
        <v>1245</v>
      </c>
      <c r="I65" s="120" t="s">
        <v>1240</v>
      </c>
      <c r="J65" s="120" t="s">
        <v>1237</v>
      </c>
      <c r="K65" s="246">
        <v>389181.97</v>
      </c>
      <c r="L65" s="122"/>
      <c r="M65" s="122" t="s">
        <v>1238</v>
      </c>
      <c r="O65" s="124"/>
      <c r="P65" s="124"/>
      <c r="Q65" s="124"/>
      <c r="R65" s="115"/>
      <c r="S65" s="115"/>
    </row>
    <row r="66" spans="3:19" x14ac:dyDescent="0.25">
      <c r="C66" s="119"/>
      <c r="D66" s="143">
        <v>8</v>
      </c>
      <c r="E66" s="120" t="s">
        <v>1233</v>
      </c>
      <c r="F66" s="122" t="s">
        <v>1234</v>
      </c>
      <c r="G66" s="122" t="s">
        <v>28</v>
      </c>
      <c r="H66" s="122" t="s">
        <v>1246</v>
      </c>
      <c r="I66" s="120" t="s">
        <v>1236</v>
      </c>
      <c r="J66" s="120" t="s">
        <v>1237</v>
      </c>
      <c r="K66" s="246">
        <v>389181.97</v>
      </c>
      <c r="L66" s="122"/>
      <c r="M66" s="122" t="s">
        <v>1238</v>
      </c>
      <c r="O66" s="124"/>
      <c r="P66" s="124"/>
      <c r="Q66" s="124"/>
      <c r="R66" s="115"/>
      <c r="S66" s="115"/>
    </row>
    <row r="67" spans="3:19" x14ac:dyDescent="0.25">
      <c r="C67" s="119"/>
      <c r="D67" s="143">
        <v>9</v>
      </c>
      <c r="E67" s="120" t="s">
        <v>1233</v>
      </c>
      <c r="F67" s="122" t="s">
        <v>1234</v>
      </c>
      <c r="G67" s="122" t="s">
        <v>28</v>
      </c>
      <c r="H67" s="122" t="s">
        <v>1247</v>
      </c>
      <c r="I67" s="120" t="s">
        <v>1236</v>
      </c>
      <c r="J67" s="120" t="s">
        <v>1237</v>
      </c>
      <c r="K67" s="246">
        <v>389181.97</v>
      </c>
      <c r="L67" s="122"/>
      <c r="M67" s="122" t="s">
        <v>1238</v>
      </c>
      <c r="O67" s="124"/>
      <c r="P67" s="124"/>
      <c r="Q67" s="124"/>
      <c r="R67" s="115"/>
      <c r="S67" s="115"/>
    </row>
    <row r="68" spans="3:19" x14ac:dyDescent="0.25">
      <c r="C68" s="119"/>
      <c r="D68" s="143">
        <v>10</v>
      </c>
      <c r="E68" s="120" t="s">
        <v>1233</v>
      </c>
      <c r="F68" s="122" t="s">
        <v>1234</v>
      </c>
      <c r="G68" s="122" t="s">
        <v>28</v>
      </c>
      <c r="H68" s="122" t="s">
        <v>1248</v>
      </c>
      <c r="I68" s="120" t="s">
        <v>1240</v>
      </c>
      <c r="J68" s="120" t="s">
        <v>1237</v>
      </c>
      <c r="K68" s="246">
        <v>389181.97</v>
      </c>
      <c r="L68" s="122"/>
      <c r="M68" s="122" t="s">
        <v>1238</v>
      </c>
      <c r="O68" s="124"/>
      <c r="P68" s="124"/>
      <c r="Q68" s="124"/>
      <c r="R68" s="115"/>
      <c r="S68" s="115"/>
    </row>
    <row r="69" spans="3:19" x14ac:dyDescent="0.25">
      <c r="C69" s="119"/>
      <c r="D69" s="143">
        <v>11</v>
      </c>
      <c r="E69" s="120" t="s">
        <v>1233</v>
      </c>
      <c r="F69" s="122" t="s">
        <v>1234</v>
      </c>
      <c r="G69" s="122" t="s">
        <v>28</v>
      </c>
      <c r="H69" s="122" t="s">
        <v>1249</v>
      </c>
      <c r="I69" s="120" t="s">
        <v>1240</v>
      </c>
      <c r="J69" s="120" t="s">
        <v>1237</v>
      </c>
      <c r="K69" s="246">
        <v>389181.97</v>
      </c>
      <c r="L69" s="122"/>
      <c r="M69" s="122" t="s">
        <v>1238</v>
      </c>
      <c r="O69" s="124"/>
      <c r="P69" s="124"/>
      <c r="Q69" s="124"/>
      <c r="R69" s="115"/>
      <c r="S69" s="115"/>
    </row>
    <row r="70" spans="3:19" x14ac:dyDescent="0.25">
      <c r="C70" s="119"/>
      <c r="D70" s="143">
        <v>12</v>
      </c>
      <c r="E70" s="120" t="s">
        <v>1233</v>
      </c>
      <c r="F70" s="122" t="s">
        <v>1234</v>
      </c>
      <c r="G70" s="122" t="s">
        <v>28</v>
      </c>
      <c r="H70" s="122" t="s">
        <v>1250</v>
      </c>
      <c r="I70" s="120" t="s">
        <v>1240</v>
      </c>
      <c r="J70" s="120" t="s">
        <v>1237</v>
      </c>
      <c r="K70" s="246">
        <v>389181.97</v>
      </c>
      <c r="L70" s="122"/>
      <c r="M70" s="122" t="s">
        <v>1238</v>
      </c>
      <c r="O70" s="124"/>
      <c r="P70" s="124"/>
      <c r="Q70" s="124"/>
      <c r="R70" s="115"/>
      <c r="S70" s="115"/>
    </row>
    <row r="71" spans="3:19" x14ac:dyDescent="0.25">
      <c r="C71" s="119"/>
      <c r="D71" s="143">
        <v>13</v>
      </c>
      <c r="E71" s="120" t="s">
        <v>1233</v>
      </c>
      <c r="F71" s="122" t="s">
        <v>1234</v>
      </c>
      <c r="G71" s="122" t="s">
        <v>28</v>
      </c>
      <c r="H71" s="122" t="s">
        <v>1251</v>
      </c>
      <c r="I71" s="120" t="s">
        <v>1240</v>
      </c>
      <c r="J71" s="120" t="s">
        <v>1237</v>
      </c>
      <c r="K71" s="246">
        <v>389181.97</v>
      </c>
      <c r="L71" s="122"/>
      <c r="M71" s="122" t="s">
        <v>1238</v>
      </c>
      <c r="O71" s="124"/>
      <c r="P71" s="124"/>
      <c r="Q71" s="124"/>
      <c r="R71" s="115"/>
      <c r="S71" s="115"/>
    </row>
    <row r="72" spans="3:19" ht="108" customHeight="1" x14ac:dyDescent="0.25">
      <c r="C72" s="119"/>
      <c r="D72" s="142">
        <v>14</v>
      </c>
      <c r="E72" s="146">
        <v>43990</v>
      </c>
      <c r="F72" s="147" t="s">
        <v>83</v>
      </c>
      <c r="G72" s="148" t="s">
        <v>48</v>
      </c>
      <c r="H72" s="147" t="s">
        <v>84</v>
      </c>
      <c r="I72" s="148" t="s">
        <v>79</v>
      </c>
      <c r="J72" s="147" t="s">
        <v>85</v>
      </c>
      <c r="K72" s="148"/>
      <c r="L72" s="149">
        <v>44044</v>
      </c>
      <c r="M72" s="150" t="s">
        <v>883</v>
      </c>
      <c r="O72" s="124"/>
      <c r="P72" s="124"/>
      <c r="Q72" s="124"/>
      <c r="R72" s="115"/>
      <c r="S72" s="115"/>
    </row>
    <row r="73" spans="3:19" ht="47.25" x14ac:dyDescent="0.25">
      <c r="C73" s="119"/>
      <c r="D73" s="142">
        <v>15</v>
      </c>
      <c r="E73" s="146" t="s">
        <v>941</v>
      </c>
      <c r="F73" s="147" t="s">
        <v>1038</v>
      </c>
      <c r="G73" s="147" t="s">
        <v>28</v>
      </c>
      <c r="H73" s="151" t="s">
        <v>1039</v>
      </c>
      <c r="I73" s="147" t="s">
        <v>542</v>
      </c>
      <c r="J73" s="243" t="s">
        <v>1252</v>
      </c>
      <c r="K73" s="151" t="s">
        <v>1040</v>
      </c>
      <c r="L73" s="147" t="s">
        <v>1040</v>
      </c>
      <c r="M73" s="147" t="s">
        <v>1041</v>
      </c>
      <c r="O73" s="124"/>
      <c r="P73" s="124"/>
      <c r="Q73" s="124"/>
      <c r="R73" s="115"/>
      <c r="S73" s="115"/>
    </row>
    <row r="74" spans="3:19" ht="47.25" x14ac:dyDescent="0.25">
      <c r="C74" s="119"/>
      <c r="D74" s="142">
        <v>16</v>
      </c>
      <c r="E74" s="146" t="s">
        <v>941</v>
      </c>
      <c r="F74" s="147" t="s">
        <v>1038</v>
      </c>
      <c r="G74" s="147" t="s">
        <v>28</v>
      </c>
      <c r="H74" s="151" t="s">
        <v>1042</v>
      </c>
      <c r="I74" s="147" t="s">
        <v>542</v>
      </c>
      <c r="J74" s="243" t="s">
        <v>1252</v>
      </c>
      <c r="K74" s="151" t="s">
        <v>1040</v>
      </c>
      <c r="L74" s="147" t="s">
        <v>1040</v>
      </c>
      <c r="M74" s="147" t="s">
        <v>1041</v>
      </c>
      <c r="O74" s="124"/>
      <c r="P74" s="124"/>
      <c r="Q74" s="124"/>
      <c r="R74" s="115"/>
      <c r="S74" s="115"/>
    </row>
    <row r="75" spans="3:19" ht="47.25" x14ac:dyDescent="0.25">
      <c r="C75" s="119"/>
      <c r="D75" s="142">
        <v>17</v>
      </c>
      <c r="E75" s="146" t="s">
        <v>941</v>
      </c>
      <c r="F75" s="147" t="s">
        <v>1038</v>
      </c>
      <c r="G75" s="147" t="s">
        <v>28</v>
      </c>
      <c r="H75" s="151" t="s">
        <v>1043</v>
      </c>
      <c r="I75" s="147" t="s">
        <v>542</v>
      </c>
      <c r="J75" s="243" t="s">
        <v>1252</v>
      </c>
      <c r="K75" s="151" t="s">
        <v>1040</v>
      </c>
      <c r="L75" s="147" t="s">
        <v>1040</v>
      </c>
      <c r="M75" s="147" t="s">
        <v>1041</v>
      </c>
      <c r="O75" s="124"/>
      <c r="P75" s="124"/>
      <c r="Q75" s="124"/>
      <c r="R75" s="115"/>
      <c r="S75" s="115"/>
    </row>
    <row r="76" spans="3:19" ht="47.25" x14ac:dyDescent="0.25">
      <c r="C76" s="119"/>
      <c r="D76" s="142">
        <v>18</v>
      </c>
      <c r="E76" s="146" t="s">
        <v>941</v>
      </c>
      <c r="F76" s="147" t="s">
        <v>1038</v>
      </c>
      <c r="G76" s="147" t="s">
        <v>28</v>
      </c>
      <c r="H76" s="151" t="s">
        <v>1044</v>
      </c>
      <c r="I76" s="147" t="s">
        <v>542</v>
      </c>
      <c r="J76" s="243" t="s">
        <v>1252</v>
      </c>
      <c r="K76" s="151" t="s">
        <v>1040</v>
      </c>
      <c r="L76" s="147" t="s">
        <v>1040</v>
      </c>
      <c r="M76" s="147" t="s">
        <v>1041</v>
      </c>
      <c r="O76" s="124"/>
      <c r="P76" s="124"/>
      <c r="Q76" s="124"/>
      <c r="R76" s="115"/>
      <c r="S76" s="115"/>
    </row>
    <row r="77" spans="3:19" ht="47.25" x14ac:dyDescent="0.25">
      <c r="C77" s="119"/>
      <c r="D77" s="142">
        <v>19</v>
      </c>
      <c r="E77" s="146" t="s">
        <v>941</v>
      </c>
      <c r="F77" s="147" t="s">
        <v>1038</v>
      </c>
      <c r="G77" s="147" t="s">
        <v>28</v>
      </c>
      <c r="H77" s="151" t="s">
        <v>1045</v>
      </c>
      <c r="I77" s="147" t="s">
        <v>542</v>
      </c>
      <c r="J77" s="243" t="s">
        <v>1252</v>
      </c>
      <c r="K77" s="151" t="s">
        <v>1040</v>
      </c>
      <c r="L77" s="147" t="s">
        <v>1040</v>
      </c>
      <c r="M77" s="147" t="s">
        <v>1041</v>
      </c>
      <c r="O77" s="124"/>
      <c r="P77" s="124"/>
      <c r="Q77" s="124"/>
      <c r="R77" s="115"/>
      <c r="S77" s="115"/>
    </row>
    <row r="78" spans="3:19" ht="47.25" x14ac:dyDescent="0.25">
      <c r="C78" s="119"/>
      <c r="D78" s="142">
        <v>20</v>
      </c>
      <c r="E78" s="146" t="s">
        <v>941</v>
      </c>
      <c r="F78" s="147" t="s">
        <v>1038</v>
      </c>
      <c r="G78" s="147" t="s">
        <v>28</v>
      </c>
      <c r="H78" s="151" t="s">
        <v>1046</v>
      </c>
      <c r="I78" s="147" t="s">
        <v>542</v>
      </c>
      <c r="J78" s="243" t="s">
        <v>1252</v>
      </c>
      <c r="K78" s="151" t="s">
        <v>1040</v>
      </c>
      <c r="L78" s="147" t="s">
        <v>1040</v>
      </c>
      <c r="M78" s="147" t="s">
        <v>1041</v>
      </c>
      <c r="O78" s="124"/>
      <c r="P78" s="124"/>
      <c r="Q78" s="124"/>
      <c r="R78" s="115"/>
      <c r="S78" s="115"/>
    </row>
    <row r="79" spans="3:19" ht="47.25" x14ac:dyDescent="0.25">
      <c r="C79" s="119"/>
      <c r="D79" s="142">
        <v>21</v>
      </c>
      <c r="E79" s="146" t="s">
        <v>941</v>
      </c>
      <c r="F79" s="147" t="s">
        <v>1038</v>
      </c>
      <c r="G79" s="147" t="s">
        <v>28</v>
      </c>
      <c r="H79" s="151" t="s">
        <v>1047</v>
      </c>
      <c r="I79" s="147" t="s">
        <v>542</v>
      </c>
      <c r="J79" s="243" t="s">
        <v>1252</v>
      </c>
      <c r="K79" s="151" t="s">
        <v>1040</v>
      </c>
      <c r="L79" s="147" t="s">
        <v>1040</v>
      </c>
      <c r="M79" s="147" t="s">
        <v>1041</v>
      </c>
      <c r="O79" s="124"/>
      <c r="P79" s="124"/>
      <c r="Q79" s="124"/>
      <c r="R79" s="115"/>
      <c r="S79" s="115"/>
    </row>
    <row r="80" spans="3:19" ht="47.25" x14ac:dyDescent="0.25">
      <c r="C80" s="119"/>
      <c r="D80" s="142">
        <v>22</v>
      </c>
      <c r="E80" s="146" t="s">
        <v>941</v>
      </c>
      <c r="F80" s="147" t="s">
        <v>1038</v>
      </c>
      <c r="G80" s="147" t="s">
        <v>28</v>
      </c>
      <c r="H80" s="151" t="s">
        <v>1048</v>
      </c>
      <c r="I80" s="147" t="s">
        <v>542</v>
      </c>
      <c r="J80" s="243" t="s">
        <v>1252</v>
      </c>
      <c r="K80" s="151" t="s">
        <v>1040</v>
      </c>
      <c r="L80" s="147" t="s">
        <v>1040</v>
      </c>
      <c r="M80" s="147" t="s">
        <v>1041</v>
      </c>
      <c r="O80" s="124"/>
      <c r="P80" s="124"/>
      <c r="Q80" s="124"/>
      <c r="R80" s="115"/>
      <c r="S80" s="115"/>
    </row>
    <row r="81" spans="3:19" ht="47.25" x14ac:dyDescent="0.25">
      <c r="C81" s="119"/>
      <c r="D81" s="142">
        <v>23</v>
      </c>
      <c r="E81" s="146" t="s">
        <v>941</v>
      </c>
      <c r="F81" s="147" t="s">
        <v>1038</v>
      </c>
      <c r="G81" s="147" t="s">
        <v>28</v>
      </c>
      <c r="H81" s="151" t="s">
        <v>1049</v>
      </c>
      <c r="I81" s="147" t="s">
        <v>542</v>
      </c>
      <c r="J81" s="243" t="s">
        <v>1252</v>
      </c>
      <c r="K81" s="151" t="s">
        <v>1040</v>
      </c>
      <c r="L81" s="147" t="s">
        <v>1040</v>
      </c>
      <c r="M81" s="147" t="s">
        <v>1041</v>
      </c>
      <c r="O81" s="124"/>
      <c r="P81" s="124"/>
      <c r="Q81" s="124"/>
      <c r="R81" s="115"/>
      <c r="S81" s="115"/>
    </row>
    <row r="82" spans="3:19" ht="47.25" x14ac:dyDescent="0.25">
      <c r="C82" s="119"/>
      <c r="D82" s="142">
        <v>24</v>
      </c>
      <c r="E82" s="146" t="s">
        <v>941</v>
      </c>
      <c r="F82" s="147" t="s">
        <v>1038</v>
      </c>
      <c r="G82" s="147" t="s">
        <v>28</v>
      </c>
      <c r="H82" s="151" t="s">
        <v>1050</v>
      </c>
      <c r="I82" s="147" t="s">
        <v>542</v>
      </c>
      <c r="J82" s="243" t="s">
        <v>1252</v>
      </c>
      <c r="K82" s="151" t="s">
        <v>1040</v>
      </c>
      <c r="L82" s="147" t="s">
        <v>1040</v>
      </c>
      <c r="M82" s="147" t="s">
        <v>1041</v>
      </c>
      <c r="O82" s="124"/>
      <c r="P82" s="124"/>
      <c r="Q82" s="124"/>
      <c r="R82" s="115"/>
      <c r="S82" s="115"/>
    </row>
    <row r="83" spans="3:19" ht="47.25" x14ac:dyDescent="0.25">
      <c r="C83" s="119"/>
      <c r="D83" s="142">
        <v>25</v>
      </c>
      <c r="E83" s="146" t="s">
        <v>941</v>
      </c>
      <c r="F83" s="147" t="s">
        <v>1038</v>
      </c>
      <c r="G83" s="147" t="s">
        <v>28</v>
      </c>
      <c r="H83" s="151" t="s">
        <v>1051</v>
      </c>
      <c r="I83" s="147" t="s">
        <v>542</v>
      </c>
      <c r="J83" s="243" t="s">
        <v>1252</v>
      </c>
      <c r="K83" s="151" t="s">
        <v>1040</v>
      </c>
      <c r="L83" s="147" t="s">
        <v>1040</v>
      </c>
      <c r="M83" s="147" t="s">
        <v>1041</v>
      </c>
      <c r="O83" s="124"/>
      <c r="P83" s="124"/>
      <c r="Q83" s="124"/>
      <c r="R83" s="115"/>
      <c r="S83" s="115"/>
    </row>
    <row r="84" spans="3:19" ht="47.25" x14ac:dyDescent="0.25">
      <c r="C84" s="119"/>
      <c r="D84" s="142">
        <v>26</v>
      </c>
      <c r="E84" s="146" t="s">
        <v>941</v>
      </c>
      <c r="F84" s="147" t="s">
        <v>1038</v>
      </c>
      <c r="G84" s="147" t="s">
        <v>28</v>
      </c>
      <c r="H84" s="151" t="s">
        <v>1052</v>
      </c>
      <c r="I84" s="147" t="s">
        <v>542</v>
      </c>
      <c r="J84" s="243" t="s">
        <v>1252</v>
      </c>
      <c r="K84" s="151" t="s">
        <v>1040</v>
      </c>
      <c r="L84" s="147" t="s">
        <v>1040</v>
      </c>
      <c r="M84" s="147" t="s">
        <v>1041</v>
      </c>
      <c r="O84" s="124"/>
      <c r="P84" s="124"/>
      <c r="Q84" s="124"/>
      <c r="R84" s="115"/>
      <c r="S84" s="115"/>
    </row>
    <row r="85" spans="3:19" ht="47.25" x14ac:dyDescent="0.25">
      <c r="C85" s="119"/>
      <c r="D85" s="142">
        <v>27</v>
      </c>
      <c r="E85" s="146" t="s">
        <v>941</v>
      </c>
      <c r="F85" s="147" t="s">
        <v>1038</v>
      </c>
      <c r="G85" s="147" t="s">
        <v>28</v>
      </c>
      <c r="H85" s="151" t="s">
        <v>1053</v>
      </c>
      <c r="I85" s="147" t="s">
        <v>542</v>
      </c>
      <c r="J85" s="243" t="s">
        <v>1252</v>
      </c>
      <c r="K85" s="151" t="s">
        <v>1040</v>
      </c>
      <c r="L85" s="147" t="s">
        <v>1040</v>
      </c>
      <c r="M85" s="147" t="s">
        <v>1041</v>
      </c>
      <c r="O85" s="124"/>
      <c r="P85" s="124"/>
      <c r="Q85" s="124"/>
      <c r="R85" s="115"/>
      <c r="S85" s="115"/>
    </row>
    <row r="86" spans="3:19" ht="47.25" x14ac:dyDescent="0.25">
      <c r="C86" s="119"/>
      <c r="D86" s="142">
        <v>28</v>
      </c>
      <c r="E86" s="146" t="s">
        <v>941</v>
      </c>
      <c r="F86" s="147" t="s">
        <v>1038</v>
      </c>
      <c r="G86" s="147" t="s">
        <v>28</v>
      </c>
      <c r="H86" s="151" t="s">
        <v>1054</v>
      </c>
      <c r="I86" s="147" t="s">
        <v>542</v>
      </c>
      <c r="J86" s="243" t="s">
        <v>1252</v>
      </c>
      <c r="K86" s="151" t="s">
        <v>1040</v>
      </c>
      <c r="L86" s="147" t="s">
        <v>1040</v>
      </c>
      <c r="M86" s="147" t="s">
        <v>1041</v>
      </c>
      <c r="O86" s="124"/>
      <c r="P86" s="124"/>
      <c r="Q86" s="124"/>
      <c r="R86" s="115"/>
      <c r="S86" s="115"/>
    </row>
    <row r="87" spans="3:19" ht="47.25" x14ac:dyDescent="0.25">
      <c r="C87" s="119"/>
      <c r="D87" s="142">
        <v>29</v>
      </c>
      <c r="E87" s="146" t="s">
        <v>941</v>
      </c>
      <c r="F87" s="147" t="s">
        <v>1038</v>
      </c>
      <c r="G87" s="147" t="s">
        <v>28</v>
      </c>
      <c r="H87" s="151" t="s">
        <v>1055</v>
      </c>
      <c r="I87" s="147" t="s">
        <v>542</v>
      </c>
      <c r="J87" s="243" t="s">
        <v>1252</v>
      </c>
      <c r="K87" s="151" t="s">
        <v>1040</v>
      </c>
      <c r="L87" s="147" t="s">
        <v>1040</v>
      </c>
      <c r="M87" s="147" t="s">
        <v>1041</v>
      </c>
      <c r="O87" s="124"/>
      <c r="P87" s="124"/>
      <c r="Q87" s="124"/>
      <c r="R87" s="115"/>
      <c r="S87" s="115"/>
    </row>
    <row r="88" spans="3:19" ht="47.25" x14ac:dyDescent="0.25">
      <c r="C88" s="119"/>
      <c r="D88" s="142">
        <v>30</v>
      </c>
      <c r="E88" s="146" t="s">
        <v>941</v>
      </c>
      <c r="F88" s="147" t="s">
        <v>1038</v>
      </c>
      <c r="G88" s="147" t="s">
        <v>28</v>
      </c>
      <c r="H88" s="151" t="s">
        <v>1056</v>
      </c>
      <c r="I88" s="147" t="s">
        <v>542</v>
      </c>
      <c r="J88" s="243" t="s">
        <v>1252</v>
      </c>
      <c r="K88" s="151" t="s">
        <v>1040</v>
      </c>
      <c r="L88" s="147" t="s">
        <v>1040</v>
      </c>
      <c r="M88" s="147" t="s">
        <v>1041</v>
      </c>
      <c r="O88" s="124"/>
      <c r="P88" s="124"/>
      <c r="Q88" s="124"/>
      <c r="R88" s="115"/>
      <c r="S88" s="115"/>
    </row>
    <row r="89" spans="3:19" ht="47.25" x14ac:dyDescent="0.25">
      <c r="C89" s="119"/>
      <c r="D89" s="142">
        <v>31</v>
      </c>
      <c r="E89" s="146" t="s">
        <v>941</v>
      </c>
      <c r="F89" s="147" t="s">
        <v>1038</v>
      </c>
      <c r="G89" s="147" t="s">
        <v>28</v>
      </c>
      <c r="H89" s="151" t="s">
        <v>1057</v>
      </c>
      <c r="I89" s="147" t="s">
        <v>542</v>
      </c>
      <c r="J89" s="243" t="s">
        <v>1252</v>
      </c>
      <c r="K89" s="151" t="s">
        <v>1040</v>
      </c>
      <c r="L89" s="147" t="s">
        <v>1040</v>
      </c>
      <c r="M89" s="147" t="s">
        <v>1041</v>
      </c>
      <c r="O89" s="124"/>
      <c r="P89" s="124"/>
      <c r="Q89" s="124"/>
      <c r="R89" s="115"/>
      <c r="S89" s="115"/>
    </row>
    <row r="90" spans="3:19" ht="47.25" x14ac:dyDescent="0.25">
      <c r="C90" s="119"/>
      <c r="D90" s="142">
        <v>32</v>
      </c>
      <c r="E90" s="146" t="s">
        <v>941</v>
      </c>
      <c r="F90" s="147" t="s">
        <v>1038</v>
      </c>
      <c r="G90" s="147" t="s">
        <v>28</v>
      </c>
      <c r="H90" s="151" t="s">
        <v>1058</v>
      </c>
      <c r="I90" s="147" t="s">
        <v>542</v>
      </c>
      <c r="J90" s="243" t="s">
        <v>1252</v>
      </c>
      <c r="K90" s="151" t="s">
        <v>1040</v>
      </c>
      <c r="L90" s="147" t="s">
        <v>1040</v>
      </c>
      <c r="M90" s="147" t="s">
        <v>1041</v>
      </c>
      <c r="O90" s="124"/>
      <c r="P90" s="124"/>
      <c r="Q90" s="124"/>
      <c r="R90" s="115"/>
      <c r="S90" s="115"/>
    </row>
    <row r="91" spans="3:19" ht="47.25" x14ac:dyDescent="0.25">
      <c r="C91" s="119"/>
      <c r="D91" s="142">
        <v>33</v>
      </c>
      <c r="E91" s="146" t="s">
        <v>941</v>
      </c>
      <c r="F91" s="147" t="s">
        <v>1038</v>
      </c>
      <c r="G91" s="147" t="s">
        <v>28</v>
      </c>
      <c r="H91" s="151" t="s">
        <v>1059</v>
      </c>
      <c r="I91" s="147" t="s">
        <v>542</v>
      </c>
      <c r="J91" s="243" t="s">
        <v>1252</v>
      </c>
      <c r="K91" s="151" t="s">
        <v>1040</v>
      </c>
      <c r="L91" s="147" t="s">
        <v>1040</v>
      </c>
      <c r="M91" s="147" t="s">
        <v>1041</v>
      </c>
      <c r="O91" s="124"/>
      <c r="P91" s="124"/>
      <c r="Q91" s="124"/>
      <c r="R91" s="115"/>
      <c r="S91" s="115"/>
    </row>
    <row r="92" spans="3:19" ht="47.25" x14ac:dyDescent="0.25">
      <c r="C92" s="119"/>
      <c r="D92" s="142">
        <v>34</v>
      </c>
      <c r="E92" s="146" t="s">
        <v>941</v>
      </c>
      <c r="F92" s="147" t="s">
        <v>1038</v>
      </c>
      <c r="G92" s="147" t="s">
        <v>28</v>
      </c>
      <c r="H92" s="151" t="s">
        <v>1060</v>
      </c>
      <c r="I92" s="147" t="s">
        <v>542</v>
      </c>
      <c r="J92" s="243" t="s">
        <v>1252</v>
      </c>
      <c r="K92" s="151" t="s">
        <v>1040</v>
      </c>
      <c r="L92" s="147" t="s">
        <v>1040</v>
      </c>
      <c r="M92" s="147" t="s">
        <v>1041</v>
      </c>
      <c r="O92" s="124"/>
      <c r="P92" s="124"/>
      <c r="Q92" s="124"/>
      <c r="R92" s="115"/>
      <c r="S92" s="115"/>
    </row>
    <row r="93" spans="3:19" ht="47.25" x14ac:dyDescent="0.25">
      <c r="C93" s="119"/>
      <c r="D93" s="142">
        <v>35</v>
      </c>
      <c r="E93" s="146" t="s">
        <v>941</v>
      </c>
      <c r="F93" s="147" t="s">
        <v>1038</v>
      </c>
      <c r="G93" s="147" t="s">
        <v>28</v>
      </c>
      <c r="H93" s="151" t="s">
        <v>1061</v>
      </c>
      <c r="I93" s="147" t="s">
        <v>542</v>
      </c>
      <c r="J93" s="243" t="s">
        <v>1252</v>
      </c>
      <c r="K93" s="151" t="s">
        <v>1040</v>
      </c>
      <c r="L93" s="147" t="s">
        <v>1040</v>
      </c>
      <c r="M93" s="147" t="s">
        <v>1041</v>
      </c>
      <c r="O93" s="124"/>
      <c r="P93" s="124"/>
      <c r="Q93" s="124"/>
      <c r="R93" s="115"/>
      <c r="S93" s="115"/>
    </row>
    <row r="94" spans="3:19" ht="47.25" x14ac:dyDescent="0.25">
      <c r="C94" s="119"/>
      <c r="D94" s="142">
        <v>36</v>
      </c>
      <c r="E94" s="146" t="s">
        <v>941</v>
      </c>
      <c r="F94" s="147" t="s">
        <v>1038</v>
      </c>
      <c r="G94" s="147" t="s">
        <v>28</v>
      </c>
      <c r="H94" s="151" t="s">
        <v>1062</v>
      </c>
      <c r="I94" s="147" t="s">
        <v>542</v>
      </c>
      <c r="J94" s="243" t="s">
        <v>1252</v>
      </c>
      <c r="K94" s="151" t="s">
        <v>1040</v>
      </c>
      <c r="L94" s="147" t="s">
        <v>1040</v>
      </c>
      <c r="M94" s="147" t="s">
        <v>1041</v>
      </c>
      <c r="O94" s="124"/>
      <c r="P94" s="124"/>
      <c r="Q94" s="124"/>
      <c r="R94" s="115"/>
      <c r="S94" s="115"/>
    </row>
    <row r="95" spans="3:19" ht="47.25" x14ac:dyDescent="0.25">
      <c r="C95" s="119"/>
      <c r="D95" s="142">
        <v>37</v>
      </c>
      <c r="E95" s="146" t="s">
        <v>941</v>
      </c>
      <c r="F95" s="147" t="s">
        <v>1038</v>
      </c>
      <c r="G95" s="147" t="s">
        <v>28</v>
      </c>
      <c r="H95" s="151" t="s">
        <v>1063</v>
      </c>
      <c r="I95" s="147" t="s">
        <v>542</v>
      </c>
      <c r="J95" s="243" t="s">
        <v>1252</v>
      </c>
      <c r="K95" s="151" t="s">
        <v>1040</v>
      </c>
      <c r="L95" s="147" t="s">
        <v>1040</v>
      </c>
      <c r="M95" s="147" t="s">
        <v>1041</v>
      </c>
      <c r="O95" s="124"/>
      <c r="P95" s="124"/>
      <c r="Q95" s="124"/>
      <c r="R95" s="115"/>
      <c r="S95" s="115"/>
    </row>
    <row r="96" spans="3:19" ht="47.25" x14ac:dyDescent="0.25">
      <c r="C96" s="119"/>
      <c r="D96" s="142">
        <v>38</v>
      </c>
      <c r="E96" s="146" t="s">
        <v>941</v>
      </c>
      <c r="F96" s="147" t="s">
        <v>1038</v>
      </c>
      <c r="G96" s="147" t="s">
        <v>28</v>
      </c>
      <c r="H96" s="151" t="s">
        <v>1064</v>
      </c>
      <c r="I96" s="147" t="s">
        <v>542</v>
      </c>
      <c r="J96" s="243" t="s">
        <v>1252</v>
      </c>
      <c r="K96" s="151" t="s">
        <v>1040</v>
      </c>
      <c r="L96" s="147" t="s">
        <v>1040</v>
      </c>
      <c r="M96" s="147" t="s">
        <v>1041</v>
      </c>
      <c r="O96" s="124"/>
      <c r="P96" s="124"/>
      <c r="Q96" s="124"/>
      <c r="R96" s="115"/>
      <c r="S96" s="115"/>
    </row>
    <row r="97" spans="3:19" ht="47.25" x14ac:dyDescent="0.25">
      <c r="C97" s="119"/>
      <c r="D97" s="142">
        <v>39</v>
      </c>
      <c r="E97" s="146" t="s">
        <v>941</v>
      </c>
      <c r="F97" s="147" t="s">
        <v>1038</v>
      </c>
      <c r="G97" s="147" t="s">
        <v>28</v>
      </c>
      <c r="H97" s="151" t="s">
        <v>1065</v>
      </c>
      <c r="I97" s="147" t="s">
        <v>542</v>
      </c>
      <c r="J97" s="243" t="s">
        <v>1252</v>
      </c>
      <c r="K97" s="151" t="s">
        <v>1040</v>
      </c>
      <c r="L97" s="147" t="s">
        <v>1040</v>
      </c>
      <c r="M97" s="147" t="s">
        <v>1041</v>
      </c>
      <c r="O97" s="124"/>
      <c r="P97" s="124"/>
      <c r="Q97" s="124"/>
      <c r="R97" s="115"/>
      <c r="S97" s="115"/>
    </row>
    <row r="98" spans="3:19" ht="47.25" x14ac:dyDescent="0.25">
      <c r="C98" s="119"/>
      <c r="D98" s="142">
        <v>40</v>
      </c>
      <c r="E98" s="146" t="s">
        <v>941</v>
      </c>
      <c r="F98" s="147" t="s">
        <v>1038</v>
      </c>
      <c r="G98" s="147" t="s">
        <v>28</v>
      </c>
      <c r="H98" s="151" t="s">
        <v>1066</v>
      </c>
      <c r="I98" s="147" t="s">
        <v>542</v>
      </c>
      <c r="J98" s="243" t="s">
        <v>1252</v>
      </c>
      <c r="K98" s="151" t="s">
        <v>1040</v>
      </c>
      <c r="L98" s="147" t="s">
        <v>1040</v>
      </c>
      <c r="M98" s="147" t="s">
        <v>1041</v>
      </c>
      <c r="O98" s="124"/>
      <c r="P98" s="124"/>
      <c r="Q98" s="124"/>
      <c r="R98" s="115"/>
      <c r="S98" s="115"/>
    </row>
    <row r="99" spans="3:19" ht="47.25" x14ac:dyDescent="0.25">
      <c r="C99" s="119"/>
      <c r="D99" s="142">
        <v>41</v>
      </c>
      <c r="E99" s="146" t="s">
        <v>941</v>
      </c>
      <c r="F99" s="147" t="s">
        <v>1038</v>
      </c>
      <c r="G99" s="147" t="s">
        <v>28</v>
      </c>
      <c r="H99" s="151" t="s">
        <v>1067</v>
      </c>
      <c r="I99" s="147" t="s">
        <v>542</v>
      </c>
      <c r="J99" s="243" t="s">
        <v>1252</v>
      </c>
      <c r="K99" s="151" t="s">
        <v>1040</v>
      </c>
      <c r="L99" s="147" t="s">
        <v>1040</v>
      </c>
      <c r="M99" s="147" t="s">
        <v>1041</v>
      </c>
      <c r="O99" s="124"/>
      <c r="P99" s="124"/>
      <c r="Q99" s="124"/>
      <c r="R99" s="115"/>
      <c r="S99" s="115"/>
    </row>
    <row r="100" spans="3:19" ht="47.25" x14ac:dyDescent="0.25">
      <c r="C100" s="119"/>
      <c r="D100" s="142">
        <v>42</v>
      </c>
      <c r="E100" s="146" t="s">
        <v>941</v>
      </c>
      <c r="F100" s="147" t="s">
        <v>1038</v>
      </c>
      <c r="G100" s="147" t="s">
        <v>28</v>
      </c>
      <c r="H100" s="151" t="s">
        <v>1068</v>
      </c>
      <c r="I100" s="147" t="s">
        <v>542</v>
      </c>
      <c r="J100" s="243" t="s">
        <v>1252</v>
      </c>
      <c r="K100" s="151" t="s">
        <v>1040</v>
      </c>
      <c r="L100" s="147" t="s">
        <v>1040</v>
      </c>
      <c r="M100" s="147" t="s">
        <v>1041</v>
      </c>
      <c r="O100" s="124"/>
      <c r="P100" s="124"/>
      <c r="Q100" s="124"/>
      <c r="R100" s="115"/>
      <c r="S100" s="115"/>
    </row>
    <row r="101" spans="3:19" ht="47.25" x14ac:dyDescent="0.25">
      <c r="C101" s="119"/>
      <c r="D101" s="142">
        <v>43</v>
      </c>
      <c r="E101" s="146" t="s">
        <v>941</v>
      </c>
      <c r="F101" s="147" t="s">
        <v>1038</v>
      </c>
      <c r="G101" s="147" t="s">
        <v>28</v>
      </c>
      <c r="H101" s="151" t="s">
        <v>1069</v>
      </c>
      <c r="I101" s="147" t="s">
        <v>542</v>
      </c>
      <c r="J101" s="243" t="s">
        <v>1252</v>
      </c>
      <c r="K101" s="151" t="s">
        <v>1040</v>
      </c>
      <c r="L101" s="147" t="s">
        <v>1040</v>
      </c>
      <c r="M101" s="147" t="s">
        <v>1041</v>
      </c>
      <c r="O101" s="124"/>
      <c r="P101" s="124"/>
      <c r="Q101" s="124"/>
      <c r="R101" s="115"/>
      <c r="S101" s="115"/>
    </row>
    <row r="102" spans="3:19" ht="47.25" x14ac:dyDescent="0.25">
      <c r="C102" s="119"/>
      <c r="D102" s="142">
        <v>44</v>
      </c>
      <c r="E102" s="146" t="s">
        <v>941</v>
      </c>
      <c r="F102" s="147" t="s">
        <v>1038</v>
      </c>
      <c r="G102" s="147" t="s">
        <v>28</v>
      </c>
      <c r="H102" s="151" t="s">
        <v>1070</v>
      </c>
      <c r="I102" s="147" t="s">
        <v>542</v>
      </c>
      <c r="J102" s="243" t="s">
        <v>1252</v>
      </c>
      <c r="K102" s="151" t="s">
        <v>1040</v>
      </c>
      <c r="L102" s="147" t="s">
        <v>1040</v>
      </c>
      <c r="M102" s="147" t="s">
        <v>1041</v>
      </c>
      <c r="O102" s="124"/>
      <c r="P102" s="124"/>
      <c r="Q102" s="124"/>
      <c r="R102" s="115"/>
      <c r="S102" s="115"/>
    </row>
    <row r="103" spans="3:19" ht="47.25" x14ac:dyDescent="0.25">
      <c r="C103" s="119"/>
      <c r="D103" s="142">
        <v>45</v>
      </c>
      <c r="E103" s="146" t="s">
        <v>941</v>
      </c>
      <c r="F103" s="147" t="s">
        <v>1038</v>
      </c>
      <c r="G103" s="147" t="s">
        <v>28</v>
      </c>
      <c r="H103" s="151" t="s">
        <v>1071</v>
      </c>
      <c r="I103" s="147" t="s">
        <v>542</v>
      </c>
      <c r="J103" s="243" t="s">
        <v>1252</v>
      </c>
      <c r="K103" s="151" t="s">
        <v>1040</v>
      </c>
      <c r="L103" s="147" t="s">
        <v>1040</v>
      </c>
      <c r="M103" s="147" t="s">
        <v>1041</v>
      </c>
      <c r="O103" s="124"/>
      <c r="P103" s="124"/>
      <c r="Q103" s="124"/>
      <c r="R103" s="115"/>
      <c r="S103" s="115"/>
    </row>
    <row r="104" spans="3:19" ht="47.25" x14ac:dyDescent="0.25">
      <c r="C104" s="119"/>
      <c r="D104" s="142">
        <v>46</v>
      </c>
      <c r="E104" s="146" t="s">
        <v>941</v>
      </c>
      <c r="F104" s="147" t="s">
        <v>1038</v>
      </c>
      <c r="G104" s="147" t="s">
        <v>28</v>
      </c>
      <c r="H104" s="151" t="s">
        <v>1072</v>
      </c>
      <c r="I104" s="147" t="s">
        <v>542</v>
      </c>
      <c r="J104" s="243" t="s">
        <v>1252</v>
      </c>
      <c r="K104" s="151" t="s">
        <v>1040</v>
      </c>
      <c r="L104" s="147" t="s">
        <v>1040</v>
      </c>
      <c r="M104" s="147" t="s">
        <v>1041</v>
      </c>
      <c r="O104" s="124"/>
      <c r="P104" s="124"/>
      <c r="Q104" s="124"/>
      <c r="R104" s="115"/>
      <c r="S104" s="115"/>
    </row>
    <row r="105" spans="3:19" ht="47.25" x14ac:dyDescent="0.25">
      <c r="C105" s="119"/>
      <c r="D105" s="142">
        <v>47</v>
      </c>
      <c r="E105" s="146" t="s">
        <v>941</v>
      </c>
      <c r="F105" s="147" t="s">
        <v>1038</v>
      </c>
      <c r="G105" s="147" t="s">
        <v>28</v>
      </c>
      <c r="H105" s="151" t="s">
        <v>1073</v>
      </c>
      <c r="I105" s="147" t="s">
        <v>542</v>
      </c>
      <c r="J105" s="243" t="s">
        <v>1252</v>
      </c>
      <c r="K105" s="151" t="s">
        <v>1040</v>
      </c>
      <c r="L105" s="147" t="s">
        <v>1040</v>
      </c>
      <c r="M105" s="147" t="s">
        <v>1041</v>
      </c>
      <c r="O105" s="124"/>
      <c r="P105" s="124"/>
      <c r="Q105" s="124"/>
      <c r="R105" s="115"/>
      <c r="S105" s="115"/>
    </row>
    <row r="106" spans="3:19" ht="47.25" x14ac:dyDescent="0.25">
      <c r="C106" s="119"/>
      <c r="D106" s="142">
        <v>48</v>
      </c>
      <c r="E106" s="146" t="s">
        <v>941</v>
      </c>
      <c r="F106" s="147" t="s">
        <v>1038</v>
      </c>
      <c r="G106" s="147" t="s">
        <v>28</v>
      </c>
      <c r="H106" s="151" t="s">
        <v>1074</v>
      </c>
      <c r="I106" s="147" t="s">
        <v>542</v>
      </c>
      <c r="J106" s="243" t="s">
        <v>1252</v>
      </c>
      <c r="K106" s="151" t="s">
        <v>1040</v>
      </c>
      <c r="L106" s="147" t="s">
        <v>1040</v>
      </c>
      <c r="M106" s="147" t="s">
        <v>1041</v>
      </c>
      <c r="O106" s="124"/>
      <c r="P106" s="124"/>
      <c r="Q106" s="124"/>
      <c r="R106" s="115"/>
      <c r="S106" s="115"/>
    </row>
    <row r="107" spans="3:19" ht="47.25" x14ac:dyDescent="0.25">
      <c r="C107" s="119"/>
      <c r="D107" s="142">
        <v>49</v>
      </c>
      <c r="E107" s="146" t="s">
        <v>941</v>
      </c>
      <c r="F107" s="147" t="s">
        <v>1038</v>
      </c>
      <c r="G107" s="147" t="s">
        <v>28</v>
      </c>
      <c r="H107" s="151" t="s">
        <v>1075</v>
      </c>
      <c r="I107" s="147" t="s">
        <v>542</v>
      </c>
      <c r="J107" s="243" t="s">
        <v>1252</v>
      </c>
      <c r="K107" s="151" t="s">
        <v>1040</v>
      </c>
      <c r="L107" s="147" t="s">
        <v>1040</v>
      </c>
      <c r="M107" s="147" t="s">
        <v>1041</v>
      </c>
      <c r="O107" s="124"/>
      <c r="P107" s="124"/>
      <c r="Q107" s="124"/>
      <c r="R107" s="115"/>
      <c r="S107" s="115"/>
    </row>
    <row r="108" spans="3:19" ht="47.25" x14ac:dyDescent="0.25">
      <c r="C108" s="119"/>
      <c r="D108" s="142">
        <v>50</v>
      </c>
      <c r="E108" s="146" t="s">
        <v>941</v>
      </c>
      <c r="F108" s="147" t="s">
        <v>1038</v>
      </c>
      <c r="G108" s="147" t="s">
        <v>28</v>
      </c>
      <c r="H108" s="151" t="s">
        <v>1076</v>
      </c>
      <c r="I108" s="147" t="s">
        <v>542</v>
      </c>
      <c r="J108" s="243" t="s">
        <v>1252</v>
      </c>
      <c r="K108" s="151" t="s">
        <v>1040</v>
      </c>
      <c r="L108" s="147" t="s">
        <v>1040</v>
      </c>
      <c r="M108" s="147" t="s">
        <v>1041</v>
      </c>
      <c r="O108" s="124"/>
      <c r="P108" s="124"/>
      <c r="Q108" s="124"/>
      <c r="R108" s="115"/>
      <c r="S108" s="115"/>
    </row>
    <row r="109" spans="3:19" ht="47.25" x14ac:dyDescent="0.25">
      <c r="C109" s="119"/>
      <c r="D109" s="142">
        <v>51</v>
      </c>
      <c r="E109" s="146" t="s">
        <v>941</v>
      </c>
      <c r="F109" s="147" t="s">
        <v>1038</v>
      </c>
      <c r="G109" s="147" t="s">
        <v>28</v>
      </c>
      <c r="H109" s="151" t="s">
        <v>1077</v>
      </c>
      <c r="I109" s="147" t="s">
        <v>542</v>
      </c>
      <c r="J109" s="243" t="s">
        <v>1252</v>
      </c>
      <c r="K109" s="151" t="s">
        <v>1040</v>
      </c>
      <c r="L109" s="147" t="s">
        <v>1040</v>
      </c>
      <c r="M109" s="147" t="s">
        <v>1041</v>
      </c>
      <c r="O109" s="124"/>
      <c r="P109" s="124"/>
      <c r="Q109" s="124"/>
      <c r="R109" s="115"/>
      <c r="S109" s="115"/>
    </row>
    <row r="110" spans="3:19" ht="47.25" x14ac:dyDescent="0.25">
      <c r="C110" s="119"/>
      <c r="D110" s="142">
        <v>52</v>
      </c>
      <c r="E110" s="146" t="s">
        <v>941</v>
      </c>
      <c r="F110" s="147" t="s">
        <v>1038</v>
      </c>
      <c r="G110" s="147" t="s">
        <v>28</v>
      </c>
      <c r="H110" s="151" t="s">
        <v>1078</v>
      </c>
      <c r="I110" s="147" t="s">
        <v>542</v>
      </c>
      <c r="J110" s="243" t="s">
        <v>1252</v>
      </c>
      <c r="K110" s="151" t="s">
        <v>1040</v>
      </c>
      <c r="L110" s="147" t="s">
        <v>1040</v>
      </c>
      <c r="M110" s="147" t="s">
        <v>1041</v>
      </c>
      <c r="O110" s="124"/>
      <c r="P110" s="124"/>
      <c r="Q110" s="124"/>
      <c r="R110" s="115"/>
      <c r="S110" s="115"/>
    </row>
    <row r="111" spans="3:19" ht="47.25" x14ac:dyDescent="0.25">
      <c r="C111" s="119"/>
      <c r="D111" s="142">
        <v>53</v>
      </c>
      <c r="E111" s="146" t="s">
        <v>941</v>
      </c>
      <c r="F111" s="147" t="s">
        <v>1038</v>
      </c>
      <c r="G111" s="147" t="s">
        <v>28</v>
      </c>
      <c r="H111" s="151" t="s">
        <v>1079</v>
      </c>
      <c r="I111" s="147" t="s">
        <v>542</v>
      </c>
      <c r="J111" s="243" t="s">
        <v>1252</v>
      </c>
      <c r="K111" s="151" t="s">
        <v>1040</v>
      </c>
      <c r="L111" s="147" t="s">
        <v>1040</v>
      </c>
      <c r="M111" s="147" t="s">
        <v>1041</v>
      </c>
      <c r="O111" s="124"/>
      <c r="P111" s="124"/>
      <c r="Q111" s="124"/>
      <c r="R111" s="115"/>
      <c r="S111" s="115"/>
    </row>
    <row r="112" spans="3:19" ht="47.25" x14ac:dyDescent="0.25">
      <c r="C112" s="119"/>
      <c r="D112" s="142">
        <v>54</v>
      </c>
      <c r="E112" s="146" t="s">
        <v>941</v>
      </c>
      <c r="F112" s="147" t="s">
        <v>1038</v>
      </c>
      <c r="G112" s="147" t="s">
        <v>28</v>
      </c>
      <c r="H112" s="151" t="s">
        <v>1080</v>
      </c>
      <c r="I112" s="147" t="s">
        <v>542</v>
      </c>
      <c r="J112" s="243" t="s">
        <v>1252</v>
      </c>
      <c r="K112" s="151" t="s">
        <v>1040</v>
      </c>
      <c r="L112" s="147" t="s">
        <v>1040</v>
      </c>
      <c r="M112" s="147" t="s">
        <v>1041</v>
      </c>
      <c r="O112" s="124"/>
      <c r="P112" s="124"/>
      <c r="Q112" s="124"/>
      <c r="R112" s="115"/>
      <c r="S112" s="115"/>
    </row>
    <row r="113" spans="3:19" ht="47.25" x14ac:dyDescent="0.25">
      <c r="C113" s="119"/>
      <c r="D113" s="142">
        <v>55</v>
      </c>
      <c r="E113" s="146" t="s">
        <v>941</v>
      </c>
      <c r="F113" s="147" t="s">
        <v>1038</v>
      </c>
      <c r="G113" s="147" t="s">
        <v>28</v>
      </c>
      <c r="H113" s="151" t="s">
        <v>1081</v>
      </c>
      <c r="I113" s="147" t="s">
        <v>542</v>
      </c>
      <c r="J113" s="243" t="s">
        <v>1252</v>
      </c>
      <c r="K113" s="151" t="s">
        <v>1040</v>
      </c>
      <c r="L113" s="147" t="s">
        <v>1040</v>
      </c>
      <c r="M113" s="147" t="s">
        <v>1041</v>
      </c>
      <c r="O113" s="124"/>
      <c r="P113" s="124"/>
      <c r="Q113" s="124"/>
      <c r="R113" s="115"/>
      <c r="S113" s="115"/>
    </row>
    <row r="114" spans="3:19" ht="47.25" x14ac:dyDescent="0.25">
      <c r="C114" s="119"/>
      <c r="D114" s="142">
        <v>56</v>
      </c>
      <c r="E114" s="146" t="s">
        <v>941</v>
      </c>
      <c r="F114" s="147" t="s">
        <v>1038</v>
      </c>
      <c r="G114" s="147" t="s">
        <v>28</v>
      </c>
      <c r="H114" s="151" t="s">
        <v>1082</v>
      </c>
      <c r="I114" s="147" t="s">
        <v>542</v>
      </c>
      <c r="J114" s="243" t="s">
        <v>1252</v>
      </c>
      <c r="K114" s="151" t="s">
        <v>1040</v>
      </c>
      <c r="L114" s="147" t="s">
        <v>1040</v>
      </c>
      <c r="M114" s="147" t="s">
        <v>1041</v>
      </c>
      <c r="O114" s="124"/>
      <c r="P114" s="124"/>
      <c r="Q114" s="124"/>
      <c r="R114" s="115"/>
      <c r="S114" s="115"/>
    </row>
    <row r="115" spans="3:19" ht="48.75" customHeight="1" x14ac:dyDescent="0.25">
      <c r="C115" s="119"/>
      <c r="D115" s="142"/>
      <c r="E115" s="157"/>
      <c r="F115" s="106"/>
      <c r="G115" s="106"/>
      <c r="H115" s="158"/>
      <c r="I115" s="106"/>
      <c r="J115" s="106"/>
      <c r="K115" s="158"/>
      <c r="L115" s="106"/>
      <c r="M115" s="106"/>
      <c r="O115" s="124"/>
      <c r="P115" s="124"/>
      <c r="Q115" s="124"/>
      <c r="R115" s="115"/>
      <c r="S115" s="115"/>
    </row>
    <row r="116" spans="3:19" x14ac:dyDescent="0.25">
      <c r="C116" s="119"/>
      <c r="D116" s="120"/>
      <c r="E116" s="157"/>
      <c r="F116" s="106"/>
      <c r="G116" s="106"/>
      <c r="H116" s="158"/>
      <c r="I116" s="106"/>
      <c r="J116" s="106"/>
      <c r="K116" s="158"/>
      <c r="L116" s="106"/>
      <c r="M116" s="106"/>
      <c r="N116" s="124"/>
      <c r="O116" s="124"/>
      <c r="P116" s="124"/>
      <c r="Q116" s="124"/>
      <c r="R116" s="115"/>
      <c r="S116" s="115"/>
    </row>
    <row r="117" spans="3:19" x14ac:dyDescent="0.25">
      <c r="C117" s="119"/>
      <c r="D117" s="145"/>
      <c r="E117" s="124"/>
      <c r="F117" s="124"/>
      <c r="G117" s="124"/>
      <c r="H117" s="145"/>
      <c r="I117" s="124"/>
      <c r="J117" s="124"/>
      <c r="K117" s="124"/>
      <c r="L117" s="124"/>
      <c r="M117" s="124"/>
      <c r="N117" s="124"/>
      <c r="O117" s="124"/>
      <c r="P117" s="124"/>
      <c r="Q117" s="124"/>
      <c r="R117" s="115"/>
      <c r="S117" s="115"/>
    </row>
    <row r="118" spans="3:19" ht="16.5" thickBot="1" x14ac:dyDescent="0.3">
      <c r="C118" s="119"/>
      <c r="D118" s="124"/>
      <c r="E118" s="124"/>
      <c r="F118" s="124"/>
      <c r="G118" s="145"/>
      <c r="H118" s="124"/>
      <c r="I118" s="124"/>
      <c r="J118" s="124"/>
      <c r="K118" s="124"/>
      <c r="L118" s="124"/>
      <c r="M118" s="124"/>
      <c r="N118" s="124"/>
      <c r="O118" s="124"/>
      <c r="P118" s="124"/>
      <c r="Q118" s="124"/>
      <c r="R118" s="115"/>
      <c r="S118" s="115"/>
    </row>
    <row r="119" spans="3:19" ht="24" thickBot="1" x14ac:dyDescent="0.4">
      <c r="C119" s="119"/>
      <c r="D119" s="1308" t="s">
        <v>104</v>
      </c>
      <c r="E119" s="1309"/>
      <c r="F119" s="1309"/>
      <c r="G119" s="1309"/>
      <c r="H119" s="1309"/>
      <c r="I119" s="1309"/>
      <c r="J119" s="1309"/>
      <c r="K119" s="1309"/>
      <c r="L119" s="1309"/>
      <c r="M119" s="1309"/>
      <c r="N119" s="1309"/>
      <c r="O119" s="1309"/>
      <c r="P119" s="1309"/>
      <c r="Q119" s="1309"/>
      <c r="R119" s="1310"/>
      <c r="S119" s="115"/>
    </row>
    <row r="120" spans="3:19" ht="39" customHeight="1" x14ac:dyDescent="0.35">
      <c r="C120" s="119"/>
      <c r="D120" s="1320" t="s">
        <v>58</v>
      </c>
      <c r="E120" s="1321"/>
      <c r="F120" s="1321"/>
      <c r="G120" s="1321"/>
      <c r="H120" s="1321"/>
      <c r="I120" s="1321"/>
      <c r="J120" s="1321"/>
      <c r="K120" s="1321"/>
      <c r="L120" s="213"/>
      <c r="M120" s="213"/>
      <c r="N120" s="213"/>
      <c r="O120" s="213"/>
      <c r="P120" s="213"/>
      <c r="Q120" s="213"/>
      <c r="R120" s="204"/>
      <c r="S120" s="115"/>
    </row>
    <row r="121" spans="3:19" x14ac:dyDescent="0.25">
      <c r="C121" s="119"/>
      <c r="D121" s="122" t="s">
        <v>9</v>
      </c>
      <c r="E121" s="122" t="s">
        <v>59</v>
      </c>
      <c r="F121" s="122" t="s">
        <v>12</v>
      </c>
      <c r="G121" s="121" t="s">
        <v>71</v>
      </c>
      <c r="H121" s="122" t="s">
        <v>106</v>
      </c>
      <c r="I121" s="122" t="s">
        <v>73</v>
      </c>
      <c r="J121" s="122" t="s">
        <v>107</v>
      </c>
      <c r="K121" s="123" t="s">
        <v>21</v>
      </c>
      <c r="L121" s="124"/>
      <c r="M121" s="124"/>
      <c r="N121" s="124"/>
      <c r="O121" s="124"/>
      <c r="P121" s="124"/>
      <c r="Q121" s="124"/>
      <c r="R121" s="115"/>
      <c r="S121" s="115"/>
    </row>
    <row r="122" spans="3:19" x14ac:dyDescent="0.25">
      <c r="C122" s="119"/>
      <c r="D122" s="159"/>
      <c r="E122" s="144"/>
      <c r="F122" s="144"/>
      <c r="G122" s="159"/>
      <c r="H122" s="144"/>
      <c r="I122" s="144"/>
      <c r="J122" s="159"/>
      <c r="K122" s="160"/>
      <c r="L122" s="124"/>
      <c r="M122" s="124"/>
      <c r="N122" s="124"/>
      <c r="O122" s="124"/>
      <c r="P122" s="124"/>
      <c r="Q122" s="124"/>
      <c r="R122" s="115"/>
      <c r="S122" s="115"/>
    </row>
    <row r="123" spans="3:19" x14ac:dyDescent="0.25">
      <c r="C123" s="119"/>
      <c r="D123" s="120"/>
      <c r="E123" s="161"/>
      <c r="F123" s="120"/>
      <c r="G123" s="120"/>
      <c r="H123" s="120"/>
      <c r="I123" s="120"/>
      <c r="J123" s="120"/>
      <c r="K123" s="106"/>
      <c r="L123" s="124"/>
      <c r="M123" s="124"/>
      <c r="N123" s="124"/>
      <c r="O123" s="124"/>
      <c r="P123" s="124"/>
      <c r="Q123" s="124"/>
      <c r="R123" s="115"/>
      <c r="S123" s="115"/>
    </row>
    <row r="124" spans="3:19" x14ac:dyDescent="0.25">
      <c r="C124" s="119"/>
      <c r="D124" s="124"/>
      <c r="E124" s="124"/>
      <c r="F124" s="124"/>
      <c r="G124" s="145"/>
      <c r="H124" s="124"/>
      <c r="I124" s="124"/>
      <c r="J124" s="124"/>
      <c r="K124" s="124"/>
      <c r="L124" s="124"/>
      <c r="M124" s="124"/>
      <c r="N124" s="124"/>
      <c r="O124" s="124"/>
      <c r="P124" s="124"/>
      <c r="Q124" s="124"/>
      <c r="R124" s="115"/>
      <c r="S124" s="115"/>
    </row>
    <row r="125" spans="3:19" ht="16.5" thickBot="1" x14ac:dyDescent="0.3">
      <c r="C125" s="119"/>
      <c r="D125" s="124"/>
      <c r="E125" s="124"/>
      <c r="F125" s="124"/>
      <c r="G125" s="145"/>
      <c r="H125" s="124"/>
      <c r="I125" s="124"/>
      <c r="J125" s="124"/>
      <c r="K125" s="124"/>
      <c r="L125" s="124"/>
      <c r="M125" s="124"/>
      <c r="N125" s="124"/>
      <c r="O125" s="124"/>
      <c r="P125" s="124"/>
      <c r="Q125" s="124"/>
      <c r="R125" s="115"/>
      <c r="S125" s="115"/>
    </row>
    <row r="126" spans="3:19" ht="24" thickBot="1" x14ac:dyDescent="0.4">
      <c r="C126" s="119"/>
      <c r="D126" s="1308" t="s">
        <v>113</v>
      </c>
      <c r="E126" s="1309"/>
      <c r="F126" s="1309"/>
      <c r="G126" s="1309"/>
      <c r="H126" s="1309"/>
      <c r="I126" s="1309"/>
      <c r="J126" s="1309"/>
      <c r="K126" s="1309"/>
      <c r="L126" s="1309"/>
      <c r="M126" s="1309"/>
      <c r="N126" s="1309"/>
      <c r="O126" s="1309"/>
      <c r="P126" s="1309"/>
      <c r="Q126" s="1309"/>
      <c r="R126" s="1310"/>
      <c r="S126" s="115"/>
    </row>
    <row r="127" spans="3:19" ht="23.25" x14ac:dyDescent="0.35">
      <c r="C127" s="119"/>
      <c r="D127" s="203"/>
      <c r="E127" s="203"/>
      <c r="F127" s="203"/>
      <c r="G127" s="203"/>
      <c r="H127" s="203"/>
      <c r="I127" s="203"/>
      <c r="J127" s="203"/>
      <c r="K127" s="203"/>
      <c r="L127" s="203"/>
      <c r="M127" s="203"/>
      <c r="N127" s="203"/>
      <c r="O127" s="203"/>
      <c r="P127" s="203"/>
      <c r="Q127" s="203"/>
      <c r="R127" s="212"/>
      <c r="S127" s="115"/>
    </row>
    <row r="128" spans="3:19" ht="23.25" x14ac:dyDescent="0.35">
      <c r="C128" s="119"/>
      <c r="D128" s="1320" t="s">
        <v>1253</v>
      </c>
      <c r="E128" s="1321"/>
      <c r="F128" s="1321"/>
      <c r="G128" s="1321"/>
      <c r="H128" s="1321"/>
      <c r="I128" s="1321"/>
      <c r="J128" s="1321"/>
      <c r="K128" s="1321"/>
      <c r="L128" s="1321"/>
      <c r="M128" s="1321"/>
      <c r="N128" s="1321"/>
      <c r="O128" s="1321"/>
      <c r="P128" s="1322"/>
      <c r="Q128" s="215"/>
      <c r="R128" s="204"/>
      <c r="S128" s="115"/>
    </row>
    <row r="129" spans="3:19" ht="47.25" x14ac:dyDescent="0.25">
      <c r="C129" s="119"/>
      <c r="D129" s="122" t="s">
        <v>9</v>
      </c>
      <c r="E129" s="122" t="s">
        <v>10</v>
      </c>
      <c r="F129" s="122" t="s">
        <v>115</v>
      </c>
      <c r="G129" s="121" t="s">
        <v>12</v>
      </c>
      <c r="H129" s="122" t="s">
        <v>71</v>
      </c>
      <c r="I129" s="122" t="s">
        <v>72</v>
      </c>
      <c r="J129" s="122" t="s">
        <v>116</v>
      </c>
      <c r="K129" s="123" t="s">
        <v>73</v>
      </c>
      <c r="L129" s="122" t="s">
        <v>117</v>
      </c>
      <c r="M129" s="122" t="s">
        <v>118</v>
      </c>
      <c r="N129" s="121" t="s">
        <v>47</v>
      </c>
      <c r="O129" s="122" t="s">
        <v>21</v>
      </c>
      <c r="Q129" s="124"/>
      <c r="R129" s="115"/>
      <c r="S129" s="115"/>
    </row>
    <row r="130" spans="3:19" ht="29.45" customHeight="1" x14ac:dyDescent="0.25">
      <c r="C130" s="119"/>
      <c r="D130" s="143">
        <v>1</v>
      </c>
      <c r="E130" s="235" t="s">
        <v>1254</v>
      </c>
      <c r="F130" s="234" t="s">
        <v>1255</v>
      </c>
      <c r="G130" s="232" t="s">
        <v>28</v>
      </c>
      <c r="H130" s="234" t="s">
        <v>1256</v>
      </c>
      <c r="I130" s="234" t="s">
        <v>1257</v>
      </c>
      <c r="J130" s="232" t="s">
        <v>171</v>
      </c>
      <c r="K130" s="234" t="s">
        <v>1258</v>
      </c>
      <c r="L130" s="234" t="s">
        <v>1259</v>
      </c>
      <c r="M130" s="234" t="s">
        <v>1260</v>
      </c>
      <c r="N130" s="239">
        <v>24600</v>
      </c>
      <c r="O130" s="135" t="s">
        <v>1261</v>
      </c>
      <c r="P130" s="165"/>
      <c r="Q130" s="166"/>
      <c r="R130" s="115"/>
      <c r="S130" s="115"/>
    </row>
    <row r="131" spans="3:19" ht="29.45" customHeight="1" x14ac:dyDescent="0.25">
      <c r="C131" s="119"/>
      <c r="D131" s="143">
        <v>2</v>
      </c>
      <c r="E131" s="235" t="s">
        <v>1254</v>
      </c>
      <c r="F131" s="234" t="s">
        <v>1087</v>
      </c>
      <c r="G131" s="232" t="s">
        <v>28</v>
      </c>
      <c r="H131" s="234" t="s">
        <v>1262</v>
      </c>
      <c r="I131" s="234" t="s">
        <v>1263</v>
      </c>
      <c r="J131" s="232" t="s">
        <v>1264</v>
      </c>
      <c r="K131" s="234" t="s">
        <v>1265</v>
      </c>
      <c r="L131" s="234" t="s">
        <v>554</v>
      </c>
      <c r="M131" s="234" t="s">
        <v>1266</v>
      </c>
      <c r="N131" s="239">
        <v>1663766.07</v>
      </c>
      <c r="O131" s="135" t="s">
        <v>1267</v>
      </c>
      <c r="P131" s="165"/>
      <c r="Q131" s="166"/>
      <c r="R131" s="115"/>
      <c r="S131" s="115"/>
    </row>
    <row r="132" spans="3:19" ht="29.45" customHeight="1" x14ac:dyDescent="0.25">
      <c r="C132" s="119"/>
      <c r="D132" s="143">
        <v>3</v>
      </c>
      <c r="E132" s="235" t="s">
        <v>1268</v>
      </c>
      <c r="F132" s="234" t="s">
        <v>1269</v>
      </c>
      <c r="G132" s="232" t="s">
        <v>28</v>
      </c>
      <c r="H132" s="234" t="s">
        <v>1270</v>
      </c>
      <c r="I132" s="234" t="s">
        <v>1089</v>
      </c>
      <c r="J132" s="232" t="s">
        <v>1271</v>
      </c>
      <c r="K132" s="234" t="s">
        <v>1265</v>
      </c>
      <c r="L132" s="234" t="s">
        <v>575</v>
      </c>
      <c r="M132" s="234" t="s">
        <v>1272</v>
      </c>
      <c r="N132" s="239">
        <v>2286833.4</v>
      </c>
      <c r="O132" s="135" t="s">
        <v>1273</v>
      </c>
      <c r="P132" s="165"/>
      <c r="Q132" s="166"/>
      <c r="R132" s="115"/>
      <c r="S132" s="115"/>
    </row>
    <row r="133" spans="3:19" ht="29.45" customHeight="1" x14ac:dyDescent="0.25">
      <c r="C133" s="119"/>
      <c r="D133" s="143">
        <v>4</v>
      </c>
      <c r="E133" s="235" t="s">
        <v>1221</v>
      </c>
      <c r="F133" s="234"/>
      <c r="G133" s="232" t="s">
        <v>136</v>
      </c>
      <c r="H133" s="234" t="s">
        <v>1274</v>
      </c>
      <c r="I133" s="234" t="s">
        <v>1275</v>
      </c>
      <c r="J133" s="232" t="s">
        <v>171</v>
      </c>
      <c r="K133" s="234" t="s">
        <v>124</v>
      </c>
      <c r="L133" s="234" t="s">
        <v>124</v>
      </c>
      <c r="M133" s="234" t="s">
        <v>124</v>
      </c>
      <c r="N133" s="239" t="s">
        <v>124</v>
      </c>
      <c r="O133" s="135" t="s">
        <v>1276</v>
      </c>
      <c r="P133" s="165"/>
      <c r="Q133" s="166"/>
      <c r="R133" s="115"/>
      <c r="S133" s="115"/>
    </row>
    <row r="134" spans="3:19" ht="29.45" customHeight="1" x14ac:dyDescent="0.25">
      <c r="C134" s="119"/>
      <c r="D134" s="143">
        <v>5</v>
      </c>
      <c r="E134" s="235">
        <v>44477</v>
      </c>
      <c r="F134" s="234" t="s">
        <v>1277</v>
      </c>
      <c r="G134" s="232" t="s">
        <v>121</v>
      </c>
      <c r="H134" s="234" t="s">
        <v>1278</v>
      </c>
      <c r="I134" s="234" t="s">
        <v>1279</v>
      </c>
      <c r="J134" s="232"/>
      <c r="K134" s="234" t="s">
        <v>1280</v>
      </c>
      <c r="L134" s="234"/>
      <c r="M134" s="234"/>
      <c r="N134" s="239">
        <v>230000</v>
      </c>
      <c r="O134" s="135" t="s">
        <v>32</v>
      </c>
      <c r="P134" s="165"/>
      <c r="Q134" s="166"/>
      <c r="R134" s="115"/>
      <c r="S134" s="115"/>
    </row>
    <row r="135" spans="3:19" ht="29.45" customHeight="1" x14ac:dyDescent="0.25">
      <c r="C135" s="119"/>
      <c r="D135" s="143">
        <v>6</v>
      </c>
      <c r="E135" s="235" t="s">
        <v>1281</v>
      </c>
      <c r="F135" s="234" t="s">
        <v>1282</v>
      </c>
      <c r="G135" s="232" t="s">
        <v>28</v>
      </c>
      <c r="H135" s="234" t="s">
        <v>1283</v>
      </c>
      <c r="I135" s="234" t="s">
        <v>1284</v>
      </c>
      <c r="J135" s="232" t="s">
        <v>1271</v>
      </c>
      <c r="K135" s="234" t="s">
        <v>1285</v>
      </c>
      <c r="L135" s="234" t="s">
        <v>1286</v>
      </c>
      <c r="M135" s="234" t="s">
        <v>1287</v>
      </c>
      <c r="N135" s="239" t="s">
        <v>124</v>
      </c>
      <c r="O135" s="135" t="s">
        <v>535</v>
      </c>
      <c r="P135" s="165"/>
      <c r="Q135" s="166"/>
      <c r="R135" s="115"/>
      <c r="S135" s="115"/>
    </row>
    <row r="136" spans="3:19" ht="40.5" customHeight="1" x14ac:dyDescent="0.25">
      <c r="C136" s="119"/>
      <c r="D136" s="143">
        <v>7</v>
      </c>
      <c r="E136" s="235" t="s">
        <v>1179</v>
      </c>
      <c r="F136" s="234" t="s">
        <v>1288</v>
      </c>
      <c r="G136" s="232" t="s">
        <v>28</v>
      </c>
      <c r="H136" s="234" t="s">
        <v>1289</v>
      </c>
      <c r="I136" s="234" t="s">
        <v>1290</v>
      </c>
      <c r="J136" s="232" t="s">
        <v>171</v>
      </c>
      <c r="K136" s="234" t="s">
        <v>1291</v>
      </c>
      <c r="L136" s="234" t="s">
        <v>1292</v>
      </c>
      <c r="M136" s="234" t="s">
        <v>1293</v>
      </c>
      <c r="N136" s="239">
        <v>374358</v>
      </c>
      <c r="O136" s="135" t="s">
        <v>535</v>
      </c>
      <c r="P136" s="165"/>
      <c r="Q136" s="166"/>
      <c r="R136" s="115"/>
      <c r="S136" s="115"/>
    </row>
    <row r="137" spans="3:19" ht="40.5" customHeight="1" x14ac:dyDescent="0.25">
      <c r="C137" s="119"/>
      <c r="D137" s="143">
        <v>8</v>
      </c>
      <c r="E137" s="235" t="s">
        <v>1294</v>
      </c>
      <c r="F137" s="234" t="s">
        <v>1295</v>
      </c>
      <c r="G137" s="232" t="s">
        <v>121</v>
      </c>
      <c r="H137" s="234" t="s">
        <v>1296</v>
      </c>
      <c r="I137" s="234" t="s">
        <v>276</v>
      </c>
      <c r="J137" s="232"/>
      <c r="K137" s="234" t="s">
        <v>1280</v>
      </c>
      <c r="L137" s="234" t="s">
        <v>1297</v>
      </c>
      <c r="M137" s="234" t="s">
        <v>853</v>
      </c>
      <c r="N137" s="239" t="s">
        <v>1298</v>
      </c>
      <c r="O137" s="135" t="s">
        <v>32</v>
      </c>
      <c r="P137" s="165"/>
      <c r="Q137" s="166"/>
      <c r="R137" s="115"/>
      <c r="S137" s="115"/>
    </row>
    <row r="138" spans="3:19" ht="40.5" customHeight="1" x14ac:dyDescent="0.25">
      <c r="C138" s="119"/>
      <c r="D138" s="143">
        <v>9</v>
      </c>
      <c r="E138" s="235" t="s">
        <v>1299</v>
      </c>
      <c r="F138" s="234" t="s">
        <v>1300</v>
      </c>
      <c r="G138" s="232" t="s">
        <v>136</v>
      </c>
      <c r="H138" s="234" t="s">
        <v>1301</v>
      </c>
      <c r="I138" s="234" t="s">
        <v>1302</v>
      </c>
      <c r="J138" s="232" t="s">
        <v>1303</v>
      </c>
      <c r="K138" s="234" t="s">
        <v>1003</v>
      </c>
      <c r="L138" s="234" t="s">
        <v>1304</v>
      </c>
      <c r="M138" s="234" t="s">
        <v>1305</v>
      </c>
      <c r="N138" s="239" t="s">
        <v>1306</v>
      </c>
      <c r="O138" s="135" t="s">
        <v>32</v>
      </c>
      <c r="P138" s="165"/>
      <c r="Q138" s="166"/>
      <c r="R138" s="115"/>
      <c r="S138" s="115"/>
    </row>
    <row r="139" spans="3:19" ht="40.5" customHeight="1" x14ac:dyDescent="0.25">
      <c r="C139" s="119"/>
      <c r="D139" s="143">
        <v>10</v>
      </c>
      <c r="E139" s="235" t="s">
        <v>1299</v>
      </c>
      <c r="F139" s="234" t="s">
        <v>1307</v>
      </c>
      <c r="G139" s="232" t="s">
        <v>136</v>
      </c>
      <c r="H139" s="234" t="s">
        <v>1308</v>
      </c>
      <c r="I139" s="234" t="s">
        <v>1309</v>
      </c>
      <c r="J139" s="232" t="s">
        <v>171</v>
      </c>
      <c r="K139" s="234" t="s">
        <v>1150</v>
      </c>
      <c r="L139" s="234"/>
      <c r="M139" s="234" t="s">
        <v>1310</v>
      </c>
      <c r="N139" s="239" t="s">
        <v>1311</v>
      </c>
      <c r="O139" s="135" t="s">
        <v>32</v>
      </c>
      <c r="P139" s="165"/>
      <c r="Q139" s="166"/>
      <c r="R139" s="115"/>
      <c r="S139" s="115"/>
    </row>
    <row r="140" spans="3:19" ht="40.5" customHeight="1" x14ac:dyDescent="0.25">
      <c r="C140" s="119"/>
      <c r="D140" s="143">
        <v>11</v>
      </c>
      <c r="E140" s="235" t="s">
        <v>1299</v>
      </c>
      <c r="F140" s="234" t="s">
        <v>1312</v>
      </c>
      <c r="G140" s="232" t="s">
        <v>136</v>
      </c>
      <c r="H140" s="234" t="s">
        <v>1313</v>
      </c>
      <c r="I140" s="234" t="s">
        <v>1314</v>
      </c>
      <c r="J140" s="232" t="s">
        <v>171</v>
      </c>
      <c r="K140" s="234" t="s">
        <v>1003</v>
      </c>
      <c r="L140" s="234" t="s">
        <v>1315</v>
      </c>
      <c r="M140" s="234" t="s">
        <v>1316</v>
      </c>
      <c r="N140" s="239">
        <v>320960</v>
      </c>
      <c r="O140" s="135" t="s">
        <v>32</v>
      </c>
      <c r="P140" s="165"/>
      <c r="Q140" s="166"/>
      <c r="R140" s="115"/>
      <c r="S140" s="115"/>
    </row>
    <row r="141" spans="3:19" ht="78.75" customHeight="1" x14ac:dyDescent="0.25">
      <c r="C141" s="119"/>
      <c r="D141" s="142">
        <v>12</v>
      </c>
      <c r="E141" s="127" t="s">
        <v>242</v>
      </c>
      <c r="F141" s="127" t="s">
        <v>243</v>
      </c>
      <c r="G141" s="227" t="s">
        <v>23</v>
      </c>
      <c r="H141" s="127" t="s">
        <v>244</v>
      </c>
      <c r="I141" s="127" t="s">
        <v>245</v>
      </c>
      <c r="J141" s="227" t="s">
        <v>246</v>
      </c>
      <c r="K141" s="127" t="s">
        <v>90</v>
      </c>
      <c r="L141" s="127" t="s">
        <v>756</v>
      </c>
      <c r="M141" s="127" t="s">
        <v>750</v>
      </c>
      <c r="N141" s="238"/>
      <c r="O141" s="127" t="s">
        <v>1317</v>
      </c>
      <c r="Q141" s="131"/>
      <c r="R141" s="115"/>
      <c r="S141" s="115"/>
    </row>
    <row r="142" spans="3:19" ht="60" customHeight="1" x14ac:dyDescent="0.25">
      <c r="C142" s="119"/>
      <c r="D142" s="142">
        <v>13</v>
      </c>
      <c r="E142" s="127" t="s">
        <v>248</v>
      </c>
      <c r="F142" s="127" t="s">
        <v>905</v>
      </c>
      <c r="G142" s="227" t="s">
        <v>23</v>
      </c>
      <c r="H142" s="127" t="s">
        <v>249</v>
      </c>
      <c r="I142" s="127" t="s">
        <v>250</v>
      </c>
      <c r="J142" s="227" t="s">
        <v>251</v>
      </c>
      <c r="K142" s="127" t="s">
        <v>252</v>
      </c>
      <c r="L142" s="127" t="s">
        <v>1318</v>
      </c>
      <c r="M142" s="127" t="s">
        <v>1319</v>
      </c>
      <c r="N142" s="238"/>
      <c r="O142" s="127" t="s">
        <v>1320</v>
      </c>
      <c r="Q142" s="131"/>
      <c r="R142" s="115"/>
      <c r="S142" s="115"/>
    </row>
    <row r="143" spans="3:19" ht="60" customHeight="1" x14ac:dyDescent="0.25">
      <c r="C143" s="119"/>
      <c r="D143" s="142">
        <v>14</v>
      </c>
      <c r="E143" s="127" t="s">
        <v>1031</v>
      </c>
      <c r="F143" s="127" t="s">
        <v>1096</v>
      </c>
      <c r="G143" s="227" t="s">
        <v>136</v>
      </c>
      <c r="H143" s="127" t="s">
        <v>1097</v>
      </c>
      <c r="I143" s="127" t="s">
        <v>1098</v>
      </c>
      <c r="J143" s="227" t="s">
        <v>1099</v>
      </c>
      <c r="K143" s="127" t="s">
        <v>90</v>
      </c>
      <c r="L143" s="127" t="s">
        <v>1100</v>
      </c>
      <c r="M143" s="127" t="s">
        <v>1101</v>
      </c>
      <c r="N143" s="238" t="s">
        <v>1102</v>
      </c>
      <c r="O143" s="127" t="s">
        <v>1321</v>
      </c>
      <c r="Q143" s="131"/>
      <c r="R143" s="115"/>
      <c r="S143" s="115"/>
    </row>
    <row r="144" spans="3:19" ht="153" customHeight="1" x14ac:dyDescent="0.25">
      <c r="C144" s="119"/>
      <c r="D144" s="142">
        <v>15</v>
      </c>
      <c r="E144" s="127" t="s">
        <v>1179</v>
      </c>
      <c r="F144" s="127" t="s">
        <v>1322</v>
      </c>
      <c r="G144" s="130" t="s">
        <v>23</v>
      </c>
      <c r="H144" s="238" t="s">
        <v>1323</v>
      </c>
      <c r="I144" s="127" t="s">
        <v>1324</v>
      </c>
      <c r="J144" s="130" t="s">
        <v>1325</v>
      </c>
      <c r="K144" s="127" t="s">
        <v>1326</v>
      </c>
      <c r="L144" s="127" t="s">
        <v>821</v>
      </c>
      <c r="M144" s="130" t="s">
        <v>1327</v>
      </c>
      <c r="N144" s="238" t="s">
        <v>1328</v>
      </c>
      <c r="O144" s="135" t="s">
        <v>544</v>
      </c>
      <c r="P144" s="145"/>
      <c r="Q144" s="145"/>
      <c r="R144" s="115"/>
      <c r="S144" s="115"/>
    </row>
    <row r="145" spans="3:19" ht="64.5" customHeight="1" x14ac:dyDescent="0.25">
      <c r="C145" s="119"/>
      <c r="D145" s="142">
        <v>16</v>
      </c>
      <c r="E145" s="127" t="s">
        <v>1179</v>
      </c>
      <c r="F145" s="127" t="s">
        <v>1322</v>
      </c>
      <c r="G145" s="130" t="s">
        <v>23</v>
      </c>
      <c r="H145" s="238" t="s">
        <v>1329</v>
      </c>
      <c r="I145" s="127" t="s">
        <v>1324</v>
      </c>
      <c r="J145" s="130" t="s">
        <v>1330</v>
      </c>
      <c r="K145" s="127" t="s">
        <v>1326</v>
      </c>
      <c r="L145" s="127" t="s">
        <v>821</v>
      </c>
      <c r="M145" s="130" t="s">
        <v>1331</v>
      </c>
      <c r="N145" s="238" t="s">
        <v>1328</v>
      </c>
      <c r="O145" s="135" t="s">
        <v>544</v>
      </c>
      <c r="P145" s="145"/>
      <c r="Q145" s="145"/>
      <c r="R145" s="115"/>
      <c r="S145" s="115"/>
    </row>
    <row r="146" spans="3:19" ht="118.5" customHeight="1" x14ac:dyDescent="0.25">
      <c r="C146" s="119"/>
      <c r="D146" s="142">
        <v>17</v>
      </c>
      <c r="E146" s="127" t="s">
        <v>1179</v>
      </c>
      <c r="F146" s="127" t="s">
        <v>1322</v>
      </c>
      <c r="G146" s="130" t="s">
        <v>23</v>
      </c>
      <c r="H146" s="238" t="s">
        <v>1332</v>
      </c>
      <c r="I146" s="127" t="s">
        <v>1324</v>
      </c>
      <c r="J146" s="130" t="s">
        <v>1333</v>
      </c>
      <c r="K146" s="127" t="s">
        <v>1326</v>
      </c>
      <c r="L146" s="127" t="s">
        <v>821</v>
      </c>
      <c r="M146" s="130" t="s">
        <v>1334</v>
      </c>
      <c r="N146" s="238" t="s">
        <v>1328</v>
      </c>
      <c r="O146" s="135" t="s">
        <v>544</v>
      </c>
      <c r="P146" s="145"/>
      <c r="Q146" s="145"/>
      <c r="R146" s="115"/>
      <c r="S146" s="115"/>
    </row>
    <row r="147" spans="3:19" ht="70.5" customHeight="1" x14ac:dyDescent="0.25">
      <c r="C147" s="119"/>
      <c r="D147" s="142">
        <v>18</v>
      </c>
      <c r="E147" s="135" t="s">
        <v>1179</v>
      </c>
      <c r="F147" s="135" t="s">
        <v>1322</v>
      </c>
      <c r="G147" s="208" t="s">
        <v>23</v>
      </c>
      <c r="H147" s="240" t="s">
        <v>1335</v>
      </c>
      <c r="I147" s="135" t="s">
        <v>1324</v>
      </c>
      <c r="J147" s="208" t="s">
        <v>1336</v>
      </c>
      <c r="K147" s="135" t="s">
        <v>1326</v>
      </c>
      <c r="L147" s="135" t="s">
        <v>821</v>
      </c>
      <c r="M147" s="208" t="s">
        <v>1337</v>
      </c>
      <c r="N147" s="240" t="s">
        <v>1328</v>
      </c>
      <c r="O147" s="135" t="s">
        <v>544</v>
      </c>
      <c r="P147" s="145"/>
      <c r="Q147" s="145"/>
      <c r="R147" s="115"/>
      <c r="S147" s="115"/>
    </row>
    <row r="148" spans="3:19" ht="31.5" x14ac:dyDescent="0.25">
      <c r="C148" s="119"/>
      <c r="D148" s="142">
        <v>19</v>
      </c>
      <c r="E148" s="135" t="s">
        <v>1179</v>
      </c>
      <c r="F148" s="135" t="s">
        <v>1322</v>
      </c>
      <c r="G148" s="230" t="s">
        <v>23</v>
      </c>
      <c r="H148" s="135" t="s">
        <v>1338</v>
      </c>
      <c r="I148" s="135" t="s">
        <v>1339</v>
      </c>
      <c r="J148" s="230" t="s">
        <v>1340</v>
      </c>
      <c r="K148" s="135" t="s">
        <v>90</v>
      </c>
      <c r="L148" s="135" t="s">
        <v>821</v>
      </c>
      <c r="M148" s="240" t="s">
        <v>821</v>
      </c>
      <c r="N148" s="135" t="s">
        <v>821</v>
      </c>
      <c r="O148" s="135" t="s">
        <v>544</v>
      </c>
      <c r="Q148" s="145"/>
      <c r="R148" s="115"/>
      <c r="S148" s="115"/>
    </row>
    <row r="149" spans="3:19" ht="16.5" thickBot="1" x14ac:dyDescent="0.3">
      <c r="C149" s="119"/>
      <c r="D149" s="145"/>
      <c r="E149" s="124"/>
      <c r="F149" s="124"/>
      <c r="G149" s="124"/>
      <c r="H149" s="145"/>
      <c r="I149" s="124"/>
      <c r="J149" s="124"/>
      <c r="K149" s="124"/>
      <c r="L149" s="145"/>
      <c r="M149" s="124"/>
      <c r="N149" s="124"/>
      <c r="O149" s="124"/>
      <c r="P149" s="145"/>
      <c r="Q149" s="145"/>
      <c r="R149" s="115"/>
      <c r="S149" s="115"/>
    </row>
    <row r="150" spans="3:19" ht="24" thickBot="1" x14ac:dyDescent="0.4">
      <c r="C150" s="119"/>
      <c r="D150" s="1308" t="s">
        <v>321</v>
      </c>
      <c r="E150" s="1309"/>
      <c r="F150" s="1309"/>
      <c r="G150" s="1309"/>
      <c r="H150" s="1309"/>
      <c r="I150" s="1309"/>
      <c r="J150" s="1309"/>
      <c r="K150" s="1309"/>
      <c r="L150" s="1309"/>
      <c r="M150" s="1309"/>
      <c r="N150" s="1309"/>
      <c r="O150" s="1309"/>
      <c r="P150" s="1309"/>
      <c r="Q150" s="1309"/>
      <c r="R150" s="1310"/>
      <c r="S150" s="115"/>
    </row>
    <row r="151" spans="3:19" ht="23.25" x14ac:dyDescent="0.35">
      <c r="C151" s="119"/>
      <c r="D151" s="203"/>
      <c r="E151" s="203"/>
      <c r="F151" s="203"/>
      <c r="G151" s="203"/>
      <c r="H151" s="203"/>
      <c r="I151" s="203"/>
      <c r="J151" s="203"/>
      <c r="K151" s="203"/>
      <c r="L151" s="203"/>
      <c r="M151" s="203"/>
      <c r="N151" s="203"/>
      <c r="O151" s="203"/>
      <c r="P151" s="203"/>
      <c r="Q151" s="203"/>
      <c r="R151" s="212"/>
      <c r="S151" s="115"/>
    </row>
    <row r="152" spans="3:19" ht="23.25" x14ac:dyDescent="0.35">
      <c r="C152" s="119"/>
      <c r="D152" s="1323" t="s">
        <v>1341</v>
      </c>
      <c r="E152" s="1324"/>
      <c r="F152" s="1324"/>
      <c r="G152" s="1324"/>
      <c r="H152" s="1324"/>
      <c r="I152" s="1324"/>
      <c r="J152" s="1324"/>
      <c r="K152" s="1324"/>
      <c r="L152" s="203"/>
      <c r="M152" s="203"/>
      <c r="N152" s="203"/>
      <c r="O152" s="203"/>
      <c r="P152" s="203"/>
      <c r="Q152" s="203"/>
      <c r="R152" s="212"/>
      <c r="S152" s="115"/>
    </row>
    <row r="153" spans="3:19" x14ac:dyDescent="0.25">
      <c r="C153" s="119"/>
      <c r="D153" s="122" t="s">
        <v>9</v>
      </c>
      <c r="E153" s="122" t="s">
        <v>59</v>
      </c>
      <c r="F153" s="122" t="s">
        <v>12</v>
      </c>
      <c r="G153" s="121" t="s">
        <v>71</v>
      </c>
      <c r="H153" s="122" t="s">
        <v>106</v>
      </c>
      <c r="I153" s="122" t="s">
        <v>73</v>
      </c>
      <c r="J153" s="122" t="s">
        <v>323</v>
      </c>
      <c r="K153" s="122" t="s">
        <v>21</v>
      </c>
      <c r="L153" s="24"/>
      <c r="M153" s="24"/>
      <c r="N153" s="24"/>
      <c r="O153" s="24"/>
      <c r="P153" s="24"/>
      <c r="Q153" s="24"/>
      <c r="R153" s="25"/>
      <c r="S153" s="115"/>
    </row>
    <row r="154" spans="3:19" x14ac:dyDescent="0.25">
      <c r="C154" s="119"/>
      <c r="D154" s="175">
        <v>1</v>
      </c>
      <c r="E154" s="144" t="s">
        <v>1115</v>
      </c>
      <c r="F154" s="144" t="s">
        <v>28</v>
      </c>
      <c r="G154" s="159" t="s">
        <v>1116</v>
      </c>
      <c r="H154" s="144" t="s">
        <v>1117</v>
      </c>
      <c r="I154" s="144"/>
      <c r="J154" s="144"/>
      <c r="K154" s="176" t="s">
        <v>329</v>
      </c>
      <c r="L154" s="24"/>
      <c r="M154" s="24"/>
      <c r="N154" s="24"/>
      <c r="O154" s="24"/>
      <c r="P154" s="24"/>
      <c r="Q154" s="24"/>
      <c r="R154" s="25"/>
      <c r="S154" s="115"/>
    </row>
    <row r="155" spans="3:19" x14ac:dyDescent="0.25">
      <c r="C155" s="119"/>
      <c r="D155" s="175">
        <v>2</v>
      </c>
      <c r="E155" s="144" t="s">
        <v>739</v>
      </c>
      <c r="F155" s="144" t="s">
        <v>136</v>
      </c>
      <c r="G155" s="159" t="s">
        <v>559</v>
      </c>
      <c r="H155" s="144" t="s">
        <v>1342</v>
      </c>
      <c r="I155" s="144" t="s">
        <v>1343</v>
      </c>
      <c r="J155" s="144">
        <v>11</v>
      </c>
      <c r="K155" s="176" t="s">
        <v>112</v>
      </c>
      <c r="L155" s="24"/>
      <c r="M155" s="24"/>
      <c r="N155" s="24"/>
      <c r="O155" s="24"/>
      <c r="P155" s="24"/>
      <c r="Q155" s="24"/>
      <c r="R155" s="25"/>
      <c r="S155" s="115"/>
    </row>
    <row r="156" spans="3:19" x14ac:dyDescent="0.25">
      <c r="C156" s="119"/>
      <c r="D156" s="175">
        <v>3</v>
      </c>
      <c r="E156" s="233" t="s">
        <v>1344</v>
      </c>
      <c r="F156" s="233" t="s">
        <v>136</v>
      </c>
      <c r="G156" s="236" t="s">
        <v>1345</v>
      </c>
      <c r="H156" s="233" t="s">
        <v>1346</v>
      </c>
      <c r="I156" s="233" t="s">
        <v>1347</v>
      </c>
      <c r="J156" s="233">
        <v>6</v>
      </c>
      <c r="K156" s="237" t="s">
        <v>329</v>
      </c>
      <c r="L156" s="24"/>
      <c r="M156" s="24"/>
      <c r="N156" s="24"/>
      <c r="O156" s="24"/>
      <c r="P156" s="24"/>
      <c r="Q156" s="24"/>
      <c r="R156" s="25"/>
      <c r="S156" s="115"/>
    </row>
    <row r="157" spans="3:19" x14ac:dyDescent="0.25">
      <c r="C157" s="119"/>
      <c r="D157" s="175">
        <v>4</v>
      </c>
      <c r="E157" s="106"/>
      <c r="F157" s="106" t="s">
        <v>136</v>
      </c>
      <c r="G157" s="158" t="s">
        <v>1348</v>
      </c>
      <c r="H157" s="106" t="s">
        <v>1349</v>
      </c>
      <c r="I157" s="106" t="s">
        <v>1350</v>
      </c>
      <c r="J157" s="106">
        <v>6</v>
      </c>
      <c r="K157" s="109" t="s">
        <v>329</v>
      </c>
      <c r="L157" s="24"/>
      <c r="M157" s="24"/>
      <c r="N157" s="24"/>
      <c r="O157" s="24"/>
      <c r="P157" s="24"/>
      <c r="Q157" s="24"/>
      <c r="R157" s="25"/>
      <c r="S157" s="115"/>
    </row>
    <row r="158" spans="3:19" ht="31.5" x14ac:dyDescent="0.25">
      <c r="C158" s="119"/>
      <c r="D158" s="175">
        <v>5</v>
      </c>
      <c r="E158" s="106"/>
      <c r="F158" s="106" t="s">
        <v>28</v>
      </c>
      <c r="G158" s="158" t="s">
        <v>1351</v>
      </c>
      <c r="H158" s="106" t="s">
        <v>1352</v>
      </c>
      <c r="I158" s="106" t="s">
        <v>1353</v>
      </c>
      <c r="J158" s="106">
        <v>7</v>
      </c>
      <c r="K158" s="109" t="s">
        <v>112</v>
      </c>
      <c r="L158" s="24"/>
      <c r="M158" s="24"/>
      <c r="N158" s="24"/>
      <c r="O158" s="24"/>
      <c r="P158" s="24"/>
      <c r="Q158" s="24"/>
      <c r="R158" s="25"/>
      <c r="S158" s="115"/>
    </row>
    <row r="159" spans="3:19" x14ac:dyDescent="0.25">
      <c r="C159" s="119"/>
      <c r="D159" s="175">
        <v>6</v>
      </c>
      <c r="E159" s="106">
        <v>27.072020999999999</v>
      </c>
      <c r="F159" s="106" t="s">
        <v>28</v>
      </c>
      <c r="G159" s="158" t="s">
        <v>1088</v>
      </c>
      <c r="H159" s="106" t="s">
        <v>1354</v>
      </c>
      <c r="I159" s="106"/>
      <c r="J159" s="106">
        <v>7</v>
      </c>
      <c r="K159" s="109" t="s">
        <v>329</v>
      </c>
      <c r="L159" s="24"/>
      <c r="M159" s="24"/>
      <c r="N159" s="24"/>
      <c r="O159" s="24"/>
      <c r="P159" s="24"/>
      <c r="Q159" s="24"/>
      <c r="R159" s="25"/>
      <c r="S159" s="115"/>
    </row>
    <row r="160" spans="3:19" ht="31.5" x14ac:dyDescent="0.25">
      <c r="C160" s="119"/>
      <c r="D160" s="175">
        <v>7</v>
      </c>
      <c r="E160" s="106" t="s">
        <v>920</v>
      </c>
      <c r="F160" s="106" t="s">
        <v>28</v>
      </c>
      <c r="G160" s="158" t="s">
        <v>644</v>
      </c>
      <c r="H160" s="106" t="s">
        <v>1355</v>
      </c>
      <c r="I160" s="106" t="s">
        <v>1356</v>
      </c>
      <c r="J160" s="106">
        <v>7</v>
      </c>
      <c r="K160" s="109" t="s">
        <v>329</v>
      </c>
      <c r="L160" s="24"/>
      <c r="M160" s="24"/>
      <c r="N160" s="24"/>
      <c r="O160" s="24"/>
      <c r="P160" s="24"/>
      <c r="Q160" s="24"/>
      <c r="R160" s="25"/>
      <c r="S160" s="115"/>
    </row>
    <row r="161" spans="3:19" x14ac:dyDescent="0.25">
      <c r="C161" s="119"/>
      <c r="D161" s="175">
        <v>8</v>
      </c>
      <c r="E161" s="106"/>
      <c r="F161" s="106" t="s">
        <v>136</v>
      </c>
      <c r="G161" s="158" t="s">
        <v>1357</v>
      </c>
      <c r="H161" s="106" t="s">
        <v>1358</v>
      </c>
      <c r="I161" s="106" t="s">
        <v>1359</v>
      </c>
      <c r="J161" s="106">
        <v>7</v>
      </c>
      <c r="K161" s="109" t="s">
        <v>329</v>
      </c>
      <c r="L161" s="24"/>
      <c r="M161" s="24"/>
      <c r="N161" s="24"/>
      <c r="O161" s="24"/>
      <c r="P161" s="24"/>
      <c r="Q161" s="24"/>
      <c r="R161" s="25"/>
      <c r="S161" s="115"/>
    </row>
    <row r="162" spans="3:19" x14ac:dyDescent="0.25">
      <c r="C162" s="119"/>
      <c r="D162" s="175">
        <v>9</v>
      </c>
      <c r="E162" s="106"/>
      <c r="F162" s="106" t="s">
        <v>786</v>
      </c>
      <c r="G162" s="158" t="s">
        <v>1360</v>
      </c>
      <c r="H162" s="106" t="s">
        <v>1361</v>
      </c>
      <c r="I162" s="106" t="s">
        <v>1362</v>
      </c>
      <c r="J162" s="106">
        <v>6</v>
      </c>
      <c r="K162" s="109" t="s">
        <v>329</v>
      </c>
      <c r="L162" s="24"/>
      <c r="M162" s="24"/>
      <c r="N162" s="24"/>
      <c r="O162" s="24"/>
      <c r="P162" s="24"/>
      <c r="Q162" s="24"/>
      <c r="R162" s="25"/>
      <c r="S162" s="115"/>
    </row>
    <row r="163" spans="3:19" x14ac:dyDescent="0.25">
      <c r="C163" s="119"/>
      <c r="D163" s="175">
        <v>10</v>
      </c>
      <c r="E163" s="106" t="s">
        <v>1268</v>
      </c>
      <c r="F163" s="106" t="s">
        <v>136</v>
      </c>
      <c r="G163" s="158" t="s">
        <v>1363</v>
      </c>
      <c r="H163" s="106" t="s">
        <v>1364</v>
      </c>
      <c r="I163" s="106" t="s">
        <v>1359</v>
      </c>
      <c r="J163" s="106">
        <v>6</v>
      </c>
      <c r="K163" s="109" t="s">
        <v>112</v>
      </c>
      <c r="L163" s="24"/>
      <c r="M163" s="24"/>
      <c r="N163" s="24"/>
      <c r="O163" s="24"/>
      <c r="P163" s="24"/>
      <c r="Q163" s="24"/>
      <c r="R163" s="25"/>
      <c r="S163" s="115"/>
    </row>
    <row r="164" spans="3:19" x14ac:dyDescent="0.25">
      <c r="C164" s="119"/>
      <c r="D164" s="175">
        <v>11</v>
      </c>
      <c r="E164" s="106"/>
      <c r="F164" s="106" t="s">
        <v>136</v>
      </c>
      <c r="G164" s="158" t="s">
        <v>1365</v>
      </c>
      <c r="H164" s="106" t="s">
        <v>1366</v>
      </c>
      <c r="I164" s="106" t="s">
        <v>731</v>
      </c>
      <c r="J164" s="106">
        <v>3</v>
      </c>
      <c r="K164" s="109" t="s">
        <v>1009</v>
      </c>
      <c r="L164" s="24"/>
      <c r="M164" s="24"/>
      <c r="N164" s="24"/>
      <c r="O164" s="24"/>
      <c r="P164" s="24"/>
      <c r="Q164" s="24"/>
      <c r="R164" s="25"/>
      <c r="S164" s="115"/>
    </row>
    <row r="165" spans="3:19" x14ac:dyDescent="0.25">
      <c r="C165" s="119"/>
      <c r="D165" s="175">
        <v>12</v>
      </c>
      <c r="E165" s="106"/>
      <c r="F165" s="106" t="s">
        <v>136</v>
      </c>
      <c r="G165" s="158" t="s">
        <v>1367</v>
      </c>
      <c r="H165" s="106" t="s">
        <v>1361</v>
      </c>
      <c r="I165" s="106"/>
      <c r="J165" s="106">
        <v>2</v>
      </c>
      <c r="K165" s="109" t="s">
        <v>1009</v>
      </c>
      <c r="L165" s="24"/>
      <c r="M165" s="24"/>
      <c r="N165" s="24"/>
      <c r="O165" s="24"/>
      <c r="P165" s="24"/>
      <c r="Q165" s="24"/>
      <c r="R165" s="25"/>
      <c r="S165" s="115"/>
    </row>
    <row r="166" spans="3:19" x14ac:dyDescent="0.25">
      <c r="C166" s="119"/>
      <c r="D166" s="142">
        <v>13</v>
      </c>
      <c r="E166" s="177"/>
      <c r="F166" s="144" t="s">
        <v>28</v>
      </c>
      <c r="G166" s="159" t="s">
        <v>793</v>
      </c>
      <c r="H166" s="144" t="s">
        <v>220</v>
      </c>
      <c r="I166" s="144" t="s">
        <v>794</v>
      </c>
      <c r="J166" s="144">
        <v>87</v>
      </c>
      <c r="K166" s="159" t="s">
        <v>1118</v>
      </c>
      <c r="L166" s="24"/>
      <c r="M166" s="24"/>
      <c r="N166" s="24"/>
      <c r="O166" s="24"/>
      <c r="P166" s="24"/>
      <c r="Q166" s="24"/>
      <c r="R166" s="25"/>
      <c r="S166" s="115"/>
    </row>
    <row r="167" spans="3:19" x14ac:dyDescent="0.25">
      <c r="C167" s="119"/>
      <c r="D167" s="142">
        <v>14</v>
      </c>
      <c r="E167" s="177"/>
      <c r="F167" s="144" t="s">
        <v>23</v>
      </c>
      <c r="G167" s="159" t="s">
        <v>959</v>
      </c>
      <c r="H167" s="144" t="s">
        <v>1368</v>
      </c>
      <c r="I167" s="144" t="s">
        <v>961</v>
      </c>
      <c r="J167" s="144"/>
      <c r="K167" s="159" t="s">
        <v>112</v>
      </c>
      <c r="L167" s="24"/>
      <c r="M167" s="24"/>
      <c r="N167" s="24"/>
      <c r="O167" s="24"/>
      <c r="P167" s="24"/>
      <c r="Q167" s="24"/>
      <c r="R167" s="25"/>
      <c r="S167" s="115"/>
    </row>
    <row r="168" spans="3:19" x14ac:dyDescent="0.25">
      <c r="C168" s="119"/>
      <c r="D168" s="142">
        <v>15</v>
      </c>
      <c r="E168" s="177"/>
      <c r="F168" s="144" t="s">
        <v>23</v>
      </c>
      <c r="G168" s="159" t="s">
        <v>1369</v>
      </c>
      <c r="H168" s="144" t="s">
        <v>1370</v>
      </c>
      <c r="I168" s="144" t="s">
        <v>1371</v>
      </c>
      <c r="J168" s="144"/>
      <c r="K168" s="176" t="s">
        <v>112</v>
      </c>
      <c r="L168" s="24"/>
      <c r="M168" s="24"/>
      <c r="N168" s="24"/>
      <c r="O168" s="24"/>
      <c r="P168" s="24"/>
      <c r="Q168" s="24"/>
      <c r="R168" s="25"/>
      <c r="S168" s="115"/>
    </row>
    <row r="169" spans="3:19" x14ac:dyDescent="0.25">
      <c r="C169" s="119"/>
      <c r="D169" s="142">
        <v>16</v>
      </c>
      <c r="E169" s="177"/>
      <c r="F169" s="144" t="s">
        <v>23</v>
      </c>
      <c r="G169" s="159" t="s">
        <v>1372</v>
      </c>
      <c r="H169" s="144" t="s">
        <v>1373</v>
      </c>
      <c r="I169" s="144" t="s">
        <v>1371</v>
      </c>
      <c r="J169" s="144"/>
      <c r="K169" s="176" t="s">
        <v>112</v>
      </c>
      <c r="L169" s="24"/>
      <c r="M169" s="24"/>
      <c r="N169" s="24"/>
      <c r="O169" s="24"/>
      <c r="P169" s="24"/>
      <c r="Q169" s="24"/>
      <c r="R169" s="25"/>
      <c r="S169" s="115"/>
    </row>
    <row r="170" spans="3:19" x14ac:dyDescent="0.25">
      <c r="C170" s="119"/>
      <c r="D170" s="142">
        <v>17</v>
      </c>
      <c r="E170" s="177"/>
      <c r="F170" s="144" t="s">
        <v>23</v>
      </c>
      <c r="G170" s="159" t="s">
        <v>775</v>
      </c>
      <c r="H170" s="144" t="s">
        <v>1366</v>
      </c>
      <c r="I170" s="144" t="s">
        <v>1374</v>
      </c>
      <c r="J170" s="144"/>
      <c r="K170" s="176" t="s">
        <v>112</v>
      </c>
      <c r="L170" s="24"/>
      <c r="M170" s="24"/>
      <c r="N170" s="24"/>
      <c r="O170" s="24"/>
      <c r="P170" s="24"/>
      <c r="Q170" s="24"/>
      <c r="R170" s="25"/>
      <c r="S170" s="115"/>
    </row>
    <row r="171" spans="3:19" x14ac:dyDescent="0.25">
      <c r="C171" s="119"/>
      <c r="D171" s="142">
        <v>18</v>
      </c>
      <c r="E171" s="177"/>
      <c r="F171" s="144" t="s">
        <v>23</v>
      </c>
      <c r="G171" s="159" t="s">
        <v>1375</v>
      </c>
      <c r="H171" s="144" t="s">
        <v>1373</v>
      </c>
      <c r="I171" s="144" t="s">
        <v>1374</v>
      </c>
      <c r="J171" s="144"/>
      <c r="K171" s="176" t="s">
        <v>112</v>
      </c>
      <c r="L171" s="24"/>
      <c r="M171" s="24"/>
      <c r="N171" s="24"/>
      <c r="O171" s="24"/>
      <c r="P171" s="24"/>
      <c r="Q171" s="24"/>
      <c r="R171" s="25"/>
      <c r="S171" s="115"/>
    </row>
    <row r="172" spans="3:19" x14ac:dyDescent="0.25">
      <c r="C172" s="119"/>
      <c r="D172" s="142">
        <v>19</v>
      </c>
      <c r="E172" s="177"/>
      <c r="F172" s="144" t="s">
        <v>23</v>
      </c>
      <c r="G172" s="159" t="s">
        <v>1376</v>
      </c>
      <c r="H172" s="144" t="s">
        <v>1377</v>
      </c>
      <c r="I172" s="144" t="s">
        <v>1374</v>
      </c>
      <c r="J172" s="144"/>
      <c r="K172" s="176" t="s">
        <v>112</v>
      </c>
      <c r="L172" s="24"/>
      <c r="M172" s="24"/>
      <c r="N172" s="24"/>
      <c r="O172" s="24"/>
      <c r="P172" s="24"/>
      <c r="Q172" s="24"/>
      <c r="R172" s="25"/>
      <c r="S172" s="115"/>
    </row>
    <row r="173" spans="3:19" ht="31.5" x14ac:dyDescent="0.25">
      <c r="C173" s="119"/>
      <c r="D173" s="142">
        <v>20</v>
      </c>
      <c r="E173" s="177"/>
      <c r="F173" s="144" t="s">
        <v>23</v>
      </c>
      <c r="G173" s="159" t="s">
        <v>1378</v>
      </c>
      <c r="H173" s="144" t="s">
        <v>1379</v>
      </c>
      <c r="I173" s="144" t="s">
        <v>1374</v>
      </c>
      <c r="J173" s="144"/>
      <c r="K173" s="176" t="s">
        <v>112</v>
      </c>
      <c r="L173" s="24"/>
      <c r="M173" s="24"/>
      <c r="N173" s="24"/>
      <c r="O173" s="24"/>
      <c r="P173" s="24"/>
      <c r="Q173" s="24"/>
      <c r="R173" s="25"/>
      <c r="S173" s="115"/>
    </row>
    <row r="174" spans="3:19" x14ac:dyDescent="0.25">
      <c r="C174" s="119"/>
      <c r="D174" s="142">
        <v>21</v>
      </c>
      <c r="E174" s="177"/>
      <c r="F174" s="144" t="s">
        <v>23</v>
      </c>
      <c r="G174" s="159" t="s">
        <v>1380</v>
      </c>
      <c r="H174" s="144" t="s">
        <v>1381</v>
      </c>
      <c r="I174" s="144" t="s">
        <v>953</v>
      </c>
      <c r="J174" s="144"/>
      <c r="K174" s="176" t="s">
        <v>112</v>
      </c>
      <c r="L174" s="24"/>
      <c r="M174" s="24"/>
      <c r="N174" s="24"/>
      <c r="O174" s="24"/>
      <c r="P174" s="24"/>
      <c r="Q174" s="24"/>
      <c r="R174" s="25"/>
      <c r="S174" s="115"/>
    </row>
    <row r="175" spans="3:19" x14ac:dyDescent="0.25">
      <c r="C175" s="119"/>
      <c r="D175" s="120">
        <v>22</v>
      </c>
      <c r="E175" s="247">
        <v>44319</v>
      </c>
      <c r="F175" s="248" t="s">
        <v>98</v>
      </c>
      <c r="G175" s="249" t="s">
        <v>1170</v>
      </c>
      <c r="H175" s="248" t="s">
        <v>227</v>
      </c>
      <c r="I175" s="248" t="s">
        <v>338</v>
      </c>
      <c r="J175" s="250">
        <v>16</v>
      </c>
      <c r="K175" s="251" t="s">
        <v>1382</v>
      </c>
      <c r="L175" s="24"/>
      <c r="M175" s="24"/>
      <c r="N175" s="24"/>
      <c r="O175" s="24"/>
      <c r="P175" s="24"/>
      <c r="Q175" s="24"/>
      <c r="R175" s="25"/>
      <c r="S175" s="115"/>
    </row>
    <row r="176" spans="3:19" x14ac:dyDescent="0.25">
      <c r="C176" s="119"/>
      <c r="D176" s="24"/>
      <c r="E176" s="24"/>
      <c r="F176" s="24"/>
      <c r="G176" s="24"/>
      <c r="H176" s="24"/>
      <c r="I176" s="24"/>
      <c r="J176" s="24"/>
      <c r="K176" s="24"/>
      <c r="L176" s="24"/>
      <c r="M176" s="24"/>
      <c r="N176" s="24"/>
      <c r="O176" s="24"/>
      <c r="P176" s="24"/>
      <c r="Q176" s="24"/>
      <c r="R176" s="25"/>
      <c r="S176" s="115"/>
    </row>
    <row r="177" spans="3:19" x14ac:dyDescent="0.25">
      <c r="C177" s="119"/>
      <c r="D177" s="24"/>
      <c r="E177" s="24"/>
      <c r="F177" s="24"/>
      <c r="G177" s="24"/>
      <c r="H177" s="24"/>
      <c r="I177" s="24"/>
      <c r="J177" s="24"/>
      <c r="K177" s="24"/>
      <c r="L177" s="24"/>
      <c r="M177" s="24"/>
      <c r="N177" s="24"/>
      <c r="O177" s="24"/>
      <c r="P177" s="24"/>
      <c r="Q177" s="24"/>
      <c r="R177" s="25"/>
      <c r="S177" s="115"/>
    </row>
    <row r="178" spans="3:19" ht="16.5" thickBot="1" x14ac:dyDescent="0.3">
      <c r="C178" s="119"/>
      <c r="D178" s="145"/>
      <c r="E178" s="124"/>
      <c r="F178" s="124"/>
      <c r="G178" s="124"/>
      <c r="H178" s="145"/>
      <c r="I178" s="124"/>
      <c r="J178" s="124"/>
      <c r="K178" s="124"/>
      <c r="L178" s="145"/>
      <c r="M178" s="124"/>
      <c r="N178" s="124"/>
      <c r="O178" s="124"/>
      <c r="P178" s="145"/>
      <c r="Q178" s="145"/>
      <c r="R178" s="115"/>
      <c r="S178" s="115"/>
    </row>
    <row r="179" spans="3:19" ht="24" thickBot="1" x14ac:dyDescent="0.4">
      <c r="C179" s="119"/>
      <c r="D179" s="1308" t="s">
        <v>342</v>
      </c>
      <c r="E179" s="1309"/>
      <c r="F179" s="1309"/>
      <c r="G179" s="1309"/>
      <c r="H179" s="1309"/>
      <c r="I179" s="1309"/>
      <c r="J179" s="1309"/>
      <c r="K179" s="1309"/>
      <c r="L179" s="1309"/>
      <c r="M179" s="1309"/>
      <c r="N179" s="1309"/>
      <c r="O179" s="1309"/>
      <c r="P179" s="1309"/>
      <c r="Q179" s="1309"/>
      <c r="R179" s="1310"/>
      <c r="S179" s="115"/>
    </row>
    <row r="180" spans="3:19" ht="23.25" x14ac:dyDescent="0.35">
      <c r="C180" s="119"/>
      <c r="D180" s="1318"/>
      <c r="E180" s="1319"/>
      <c r="F180" s="1319"/>
      <c r="G180" s="1319"/>
      <c r="H180" s="1319"/>
      <c r="I180" s="1319"/>
      <c r="J180" s="1319"/>
      <c r="K180" s="1319"/>
      <c r="L180" s="216"/>
      <c r="M180" s="217"/>
      <c r="N180" s="216"/>
      <c r="O180" s="216"/>
      <c r="P180" s="216"/>
      <c r="Q180" s="216"/>
      <c r="R180" s="204"/>
      <c r="S180" s="115"/>
    </row>
    <row r="181" spans="3:19" s="180" customFormat="1" ht="23.25" x14ac:dyDescent="0.35">
      <c r="C181" s="181"/>
      <c r="D181" s="1322" t="s">
        <v>343</v>
      </c>
      <c r="E181" s="1322"/>
      <c r="F181" s="1322"/>
      <c r="G181" s="1322"/>
      <c r="H181" s="1322"/>
      <c r="I181" s="1322"/>
      <c r="J181" s="1322"/>
      <c r="K181" s="1322"/>
      <c r="L181" s="218"/>
      <c r="M181" s="219"/>
      <c r="N181" s="218"/>
      <c r="O181" s="218"/>
      <c r="P181" s="218"/>
      <c r="Q181" s="218"/>
      <c r="R181" s="220"/>
      <c r="S181" s="183"/>
    </row>
    <row r="182" spans="3:19" s="180" customFormat="1" ht="23.25" x14ac:dyDescent="0.35">
      <c r="C182" s="181"/>
      <c r="D182" s="1325" t="s">
        <v>1383</v>
      </c>
      <c r="E182" s="1325"/>
      <c r="F182" s="1325"/>
      <c r="G182" s="1325"/>
      <c r="H182" s="1325"/>
      <c r="I182" s="1325"/>
      <c r="J182" s="1325"/>
      <c r="K182" s="1325"/>
      <c r="L182" s="218"/>
      <c r="M182" s="219"/>
      <c r="N182" s="218"/>
      <c r="O182" s="218"/>
      <c r="P182" s="218"/>
      <c r="Q182" s="218"/>
      <c r="R182" s="220"/>
      <c r="S182" s="183"/>
    </row>
    <row r="183" spans="3:19" ht="23.25" x14ac:dyDescent="0.35">
      <c r="C183" s="119"/>
      <c r="D183" s="1326" t="s">
        <v>1384</v>
      </c>
      <c r="E183" s="1326"/>
      <c r="F183" s="1326"/>
      <c r="G183" s="1326"/>
      <c r="H183" s="1326"/>
      <c r="I183" s="1326"/>
      <c r="J183" s="1326"/>
      <c r="K183" s="1326"/>
      <c r="L183" s="216"/>
      <c r="M183" s="217"/>
      <c r="N183" s="216"/>
      <c r="O183" s="216"/>
      <c r="P183" s="216"/>
      <c r="Q183" s="216"/>
      <c r="R183" s="204"/>
      <c r="S183" s="115"/>
    </row>
    <row r="184" spans="3:19" ht="15" customHeight="1" x14ac:dyDescent="0.25">
      <c r="C184" s="119"/>
      <c r="D184" s="122" t="s">
        <v>9</v>
      </c>
      <c r="E184" s="122" t="s">
        <v>346</v>
      </c>
      <c r="F184" s="122" t="s">
        <v>347</v>
      </c>
      <c r="G184" s="121" t="s">
        <v>461</v>
      </c>
      <c r="H184" s="122" t="s">
        <v>801</v>
      </c>
      <c r="I184" s="122" t="s">
        <v>349</v>
      </c>
      <c r="J184" s="122" t="s">
        <v>351</v>
      </c>
      <c r="K184" s="122" t="s">
        <v>352</v>
      </c>
      <c r="R184" s="115"/>
      <c r="S184" s="115"/>
    </row>
    <row r="185" spans="3:19" ht="47.25" x14ac:dyDescent="0.25">
      <c r="C185" s="119"/>
      <c r="D185" s="184">
        <v>1</v>
      </c>
      <c r="E185" s="122" t="s">
        <v>353</v>
      </c>
      <c r="F185" s="122" t="s">
        <v>359</v>
      </c>
      <c r="G185" s="121" t="s">
        <v>48</v>
      </c>
      <c r="H185" s="122" t="s">
        <v>360</v>
      </c>
      <c r="I185" s="122" t="s">
        <v>361</v>
      </c>
      <c r="J185" s="122" t="s">
        <v>1122</v>
      </c>
      <c r="K185" s="122" t="s">
        <v>363</v>
      </c>
      <c r="R185" s="115"/>
      <c r="S185" s="115"/>
    </row>
    <row r="186" spans="3:19" ht="46.5" customHeight="1" x14ac:dyDescent="0.25">
      <c r="C186" s="119"/>
      <c r="D186" s="184">
        <v>2</v>
      </c>
      <c r="E186" s="122" t="s">
        <v>364</v>
      </c>
      <c r="F186" s="122" t="s">
        <v>365</v>
      </c>
      <c r="G186" s="121" t="s">
        <v>28</v>
      </c>
      <c r="H186" s="122" t="s">
        <v>366</v>
      </c>
      <c r="I186" s="122" t="s">
        <v>984</v>
      </c>
      <c r="J186" s="122" t="s">
        <v>1123</v>
      </c>
      <c r="K186" s="122" t="s">
        <v>1385</v>
      </c>
      <c r="R186" s="115"/>
      <c r="S186" s="115"/>
    </row>
    <row r="187" spans="3:19" ht="72.95" customHeight="1" x14ac:dyDescent="0.25">
      <c r="C187" s="119"/>
      <c r="D187" s="184">
        <v>3</v>
      </c>
      <c r="E187" s="122" t="s">
        <v>353</v>
      </c>
      <c r="F187" s="122" t="s">
        <v>370</v>
      </c>
      <c r="G187" s="121" t="s">
        <v>48</v>
      </c>
      <c r="H187" s="122" t="s">
        <v>360</v>
      </c>
      <c r="I187" s="122" t="s">
        <v>53</v>
      </c>
      <c r="J187" s="122" t="s">
        <v>1122</v>
      </c>
      <c r="K187" s="122" t="s">
        <v>363</v>
      </c>
      <c r="R187" s="115"/>
      <c r="S187" s="115"/>
    </row>
    <row r="188" spans="3:19" ht="47.25" x14ac:dyDescent="0.25">
      <c r="C188" s="119"/>
      <c r="D188" s="184">
        <v>4</v>
      </c>
      <c r="E188" s="122" t="s">
        <v>1386</v>
      </c>
      <c r="F188" s="122" t="s">
        <v>794</v>
      </c>
      <c r="G188" s="121" t="s">
        <v>28</v>
      </c>
      <c r="H188" s="122"/>
      <c r="I188" s="122" t="s">
        <v>793</v>
      </c>
      <c r="J188" s="122" t="s">
        <v>1171</v>
      </c>
      <c r="K188" s="122" t="s">
        <v>363</v>
      </c>
      <c r="R188" s="115"/>
      <c r="S188" s="115"/>
    </row>
    <row r="189" spans="3:19" ht="76.5" customHeight="1" x14ac:dyDescent="0.25">
      <c r="C189" s="119"/>
      <c r="D189" s="185">
        <v>5</v>
      </c>
      <c r="E189" s="122" t="s">
        <v>376</v>
      </c>
      <c r="F189" s="122" t="s">
        <v>377</v>
      </c>
      <c r="G189" s="121" t="s">
        <v>136</v>
      </c>
      <c r="H189" s="122" t="s">
        <v>373</v>
      </c>
      <c r="I189" s="122" t="s">
        <v>378</v>
      </c>
      <c r="J189" s="106" t="s">
        <v>1387</v>
      </c>
      <c r="K189" s="122" t="s">
        <v>380</v>
      </c>
      <c r="R189" s="115"/>
      <c r="S189" s="115"/>
    </row>
    <row r="190" spans="3:19" ht="31.5" x14ac:dyDescent="0.25">
      <c r="C190" s="119"/>
      <c r="D190" s="185">
        <v>6</v>
      </c>
      <c r="E190" s="122" t="s">
        <v>381</v>
      </c>
      <c r="F190" s="122" t="s">
        <v>382</v>
      </c>
      <c r="G190" s="121" t="s">
        <v>171</v>
      </c>
      <c r="H190" s="122" t="s">
        <v>383</v>
      </c>
      <c r="I190" s="122" t="s">
        <v>384</v>
      </c>
      <c r="J190" s="122" t="s">
        <v>385</v>
      </c>
      <c r="K190" s="122" t="s">
        <v>386</v>
      </c>
      <c r="R190" s="115"/>
      <c r="S190" s="115"/>
    </row>
    <row r="191" spans="3:19" x14ac:dyDescent="0.25">
      <c r="C191" s="119"/>
      <c r="D191" s="185">
        <v>7</v>
      </c>
      <c r="E191" s="122" t="s">
        <v>387</v>
      </c>
      <c r="F191" s="122" t="s">
        <v>388</v>
      </c>
      <c r="G191" s="121" t="s">
        <v>171</v>
      </c>
      <c r="H191" s="122" t="s">
        <v>389</v>
      </c>
      <c r="I191" s="122" t="s">
        <v>390</v>
      </c>
      <c r="J191" s="122" t="s">
        <v>385</v>
      </c>
      <c r="K191" s="122" t="s">
        <v>386</v>
      </c>
      <c r="R191" s="115"/>
      <c r="S191" s="115"/>
    </row>
    <row r="192" spans="3:19" ht="31.5" x14ac:dyDescent="0.25">
      <c r="C192" s="119"/>
      <c r="D192" s="185">
        <v>8</v>
      </c>
      <c r="E192" s="122" t="s">
        <v>391</v>
      </c>
      <c r="F192" s="122" t="s">
        <v>392</v>
      </c>
      <c r="G192" s="121" t="s">
        <v>28</v>
      </c>
      <c r="H192" s="122" t="s">
        <v>383</v>
      </c>
      <c r="I192" s="122" t="s">
        <v>393</v>
      </c>
      <c r="J192" s="122" t="s">
        <v>385</v>
      </c>
      <c r="K192" s="122" t="s">
        <v>394</v>
      </c>
      <c r="R192" s="115"/>
      <c r="S192" s="115"/>
    </row>
    <row r="193" spans="3:19" ht="15" customHeight="1" x14ac:dyDescent="0.25">
      <c r="C193" s="119"/>
      <c r="D193" s="185">
        <v>9</v>
      </c>
      <c r="E193" s="122" t="s">
        <v>395</v>
      </c>
      <c r="F193" s="122" t="s">
        <v>396</v>
      </c>
      <c r="G193" s="121" t="s">
        <v>397</v>
      </c>
      <c r="H193" s="122" t="s">
        <v>373</v>
      </c>
      <c r="I193" s="122" t="s">
        <v>398</v>
      </c>
      <c r="J193" s="122" t="s">
        <v>399</v>
      </c>
      <c r="K193" s="122" t="s">
        <v>386</v>
      </c>
      <c r="R193" s="115"/>
      <c r="S193" s="115"/>
    </row>
    <row r="194" spans="3:19" ht="31.5" x14ac:dyDescent="0.25">
      <c r="C194" s="119"/>
      <c r="D194" s="185">
        <v>10</v>
      </c>
      <c r="E194" s="122" t="s">
        <v>400</v>
      </c>
      <c r="F194" s="122" t="s">
        <v>401</v>
      </c>
      <c r="G194" s="121" t="s">
        <v>136</v>
      </c>
      <c r="H194" s="122" t="s">
        <v>373</v>
      </c>
      <c r="I194" s="122" t="s">
        <v>402</v>
      </c>
      <c r="J194" s="122" t="s">
        <v>385</v>
      </c>
      <c r="K194" s="122" t="s">
        <v>386</v>
      </c>
      <c r="R194" s="115"/>
      <c r="S194" s="115"/>
    </row>
    <row r="195" spans="3:19" ht="31.5" x14ac:dyDescent="0.25">
      <c r="C195" s="119"/>
      <c r="D195" s="185">
        <v>11</v>
      </c>
      <c r="E195" s="122" t="s">
        <v>381</v>
      </c>
      <c r="F195" s="122" t="s">
        <v>403</v>
      </c>
      <c r="G195" s="121" t="s">
        <v>136</v>
      </c>
      <c r="H195" s="122" t="s">
        <v>383</v>
      </c>
      <c r="I195" s="122" t="s">
        <v>404</v>
      </c>
      <c r="J195" s="122" t="s">
        <v>399</v>
      </c>
      <c r="K195" s="122" t="s">
        <v>386</v>
      </c>
      <c r="R195" s="115"/>
      <c r="S195" s="115"/>
    </row>
    <row r="196" spans="3:19" ht="31.5" x14ac:dyDescent="0.25">
      <c r="C196" s="119"/>
      <c r="D196" s="185">
        <v>12</v>
      </c>
      <c r="E196" s="122" t="s">
        <v>405</v>
      </c>
      <c r="F196" s="122" t="s">
        <v>406</v>
      </c>
      <c r="G196" s="121" t="s">
        <v>136</v>
      </c>
      <c r="H196" s="122" t="s">
        <v>373</v>
      </c>
      <c r="I196" s="122" t="s">
        <v>407</v>
      </c>
      <c r="J196" s="122" t="s">
        <v>385</v>
      </c>
      <c r="K196" s="122" t="s">
        <v>386</v>
      </c>
      <c r="R196" s="115"/>
      <c r="S196" s="115"/>
    </row>
    <row r="197" spans="3:19" x14ac:dyDescent="0.25">
      <c r="C197" s="119"/>
      <c r="D197" s="185">
        <v>13</v>
      </c>
      <c r="E197" s="122" t="s">
        <v>408</v>
      </c>
      <c r="F197" s="122" t="s">
        <v>409</v>
      </c>
      <c r="G197" s="121" t="s">
        <v>410</v>
      </c>
      <c r="H197" s="122" t="s">
        <v>411</v>
      </c>
      <c r="I197" s="122" t="s">
        <v>412</v>
      </c>
      <c r="J197" s="122" t="s">
        <v>399</v>
      </c>
      <c r="K197" s="122" t="s">
        <v>386</v>
      </c>
      <c r="R197" s="115"/>
      <c r="S197" s="115"/>
    </row>
    <row r="198" spans="3:19" x14ac:dyDescent="0.25">
      <c r="C198" s="119"/>
      <c r="D198" s="185">
        <v>14</v>
      </c>
      <c r="E198" s="122" t="s">
        <v>408</v>
      </c>
      <c r="F198" s="122" t="s">
        <v>413</v>
      </c>
      <c r="G198" s="121" t="s">
        <v>410</v>
      </c>
      <c r="H198" s="122" t="s">
        <v>411</v>
      </c>
      <c r="I198" s="122" t="s">
        <v>414</v>
      </c>
      <c r="J198" s="122" t="s">
        <v>399</v>
      </c>
      <c r="K198" s="122" t="s">
        <v>386</v>
      </c>
      <c r="R198" s="115"/>
      <c r="S198" s="115"/>
    </row>
    <row r="199" spans="3:19" ht="31.5" x14ac:dyDescent="0.25">
      <c r="C199" s="119"/>
      <c r="D199" s="185">
        <v>15</v>
      </c>
      <c r="E199" s="122" t="s">
        <v>376</v>
      </c>
      <c r="F199" s="122" t="s">
        <v>372</v>
      </c>
      <c r="G199" s="121" t="s">
        <v>28</v>
      </c>
      <c r="H199" s="122" t="s">
        <v>373</v>
      </c>
      <c r="I199" s="122" t="s">
        <v>415</v>
      </c>
      <c r="J199" s="122" t="s">
        <v>399</v>
      </c>
      <c r="K199" s="122" t="s">
        <v>380</v>
      </c>
      <c r="R199" s="115"/>
      <c r="S199" s="115"/>
    </row>
    <row r="200" spans="3:19" x14ac:dyDescent="0.25">
      <c r="C200" s="119"/>
      <c r="D200" s="185">
        <v>16</v>
      </c>
      <c r="E200" s="122" t="s">
        <v>417</v>
      </c>
      <c r="F200" s="122" t="s">
        <v>418</v>
      </c>
      <c r="G200" s="121" t="s">
        <v>121</v>
      </c>
      <c r="H200" s="122" t="s">
        <v>419</v>
      </c>
      <c r="I200" s="122" t="s">
        <v>420</v>
      </c>
      <c r="J200" s="122" t="s">
        <v>399</v>
      </c>
      <c r="K200" s="122" t="s">
        <v>386</v>
      </c>
      <c r="R200" s="115"/>
      <c r="S200" s="115"/>
    </row>
    <row r="201" spans="3:19" ht="31.5" x14ac:dyDescent="0.25">
      <c r="C201" s="119"/>
      <c r="D201" s="185">
        <v>17</v>
      </c>
      <c r="E201" s="122" t="s">
        <v>395</v>
      </c>
      <c r="F201" s="122" t="s">
        <v>278</v>
      </c>
      <c r="G201" s="121" t="s">
        <v>397</v>
      </c>
      <c r="H201" s="122" t="s">
        <v>373</v>
      </c>
      <c r="I201" s="106" t="s">
        <v>1388</v>
      </c>
      <c r="J201" s="106" t="s">
        <v>429</v>
      </c>
      <c r="K201" s="122" t="s">
        <v>369</v>
      </c>
      <c r="R201" s="115"/>
      <c r="S201" s="115"/>
    </row>
    <row r="202" spans="3:19" ht="31.5" x14ac:dyDescent="0.25">
      <c r="C202" s="119"/>
      <c r="D202" s="185">
        <v>18</v>
      </c>
      <c r="E202" s="122" t="s">
        <v>395</v>
      </c>
      <c r="F202" s="122" t="s">
        <v>422</v>
      </c>
      <c r="G202" s="121" t="s">
        <v>397</v>
      </c>
      <c r="H202" s="122" t="s">
        <v>373</v>
      </c>
      <c r="I202" s="106" t="s">
        <v>1389</v>
      </c>
      <c r="J202" s="106" t="s">
        <v>429</v>
      </c>
      <c r="K202" s="122" t="s">
        <v>424</v>
      </c>
      <c r="R202" s="115"/>
      <c r="S202" s="115"/>
    </row>
    <row r="203" spans="3:19" ht="47.25" x14ac:dyDescent="0.25">
      <c r="C203" s="119"/>
      <c r="D203" s="122">
        <v>19</v>
      </c>
      <c r="E203" s="122" t="s">
        <v>425</v>
      </c>
      <c r="F203" s="122" t="s">
        <v>426</v>
      </c>
      <c r="G203" s="121" t="s">
        <v>427</v>
      </c>
      <c r="H203" s="122" t="s">
        <v>1172</v>
      </c>
      <c r="I203" s="122" t="s">
        <v>336</v>
      </c>
      <c r="J203" s="122" t="s">
        <v>429</v>
      </c>
      <c r="K203" s="122" t="s">
        <v>807</v>
      </c>
      <c r="R203" s="115"/>
      <c r="S203" s="115"/>
    </row>
    <row r="204" spans="3:19" x14ac:dyDescent="0.25">
      <c r="C204" s="119"/>
      <c r="R204" s="115"/>
      <c r="S204" s="115"/>
    </row>
    <row r="205" spans="3:19" x14ac:dyDescent="0.25">
      <c r="C205" s="119"/>
      <c r="R205" s="115"/>
      <c r="S205" s="115"/>
    </row>
    <row r="206" spans="3:19" ht="16.5" thickBot="1" x14ac:dyDescent="0.3">
      <c r="C206" s="119"/>
      <c r="R206" s="115"/>
      <c r="S206" s="115"/>
    </row>
    <row r="207" spans="3:19" ht="39" customHeight="1" thickBot="1" x14ac:dyDescent="0.4">
      <c r="C207" s="119"/>
      <c r="D207" s="1308" t="s">
        <v>430</v>
      </c>
      <c r="E207" s="1309"/>
      <c r="F207" s="1309"/>
      <c r="G207" s="1309"/>
      <c r="H207" s="1309"/>
      <c r="I207" s="1309"/>
      <c r="J207" s="1309"/>
      <c r="K207" s="1309"/>
      <c r="L207" s="1309"/>
      <c r="M207" s="1309"/>
      <c r="N207" s="1309"/>
      <c r="O207" s="1309"/>
      <c r="P207" s="1309"/>
      <c r="Q207" s="1309"/>
      <c r="R207" s="1310"/>
      <c r="S207" s="115"/>
    </row>
    <row r="208" spans="3:19" ht="15" customHeight="1" x14ac:dyDescent="0.35">
      <c r="C208" s="119"/>
      <c r="D208" s="203"/>
      <c r="E208" s="203"/>
      <c r="F208" s="203"/>
      <c r="G208" s="203"/>
      <c r="H208" s="203"/>
      <c r="I208" s="203"/>
      <c r="J208" s="203"/>
      <c r="K208" s="203"/>
      <c r="L208" s="203"/>
      <c r="M208" s="203"/>
      <c r="N208" s="203"/>
      <c r="O208" s="203"/>
      <c r="P208" s="203"/>
      <c r="Q208" s="203"/>
      <c r="R208" s="212"/>
      <c r="S208" s="115"/>
    </row>
    <row r="209" spans="3:19" ht="32.25" customHeight="1" x14ac:dyDescent="0.35">
      <c r="C209" s="119"/>
      <c r="D209" s="1327" t="s">
        <v>986</v>
      </c>
      <c r="E209" s="1328"/>
      <c r="F209" s="1328"/>
      <c r="G209" s="1328"/>
      <c r="H209" s="1328"/>
      <c r="I209" s="1328"/>
      <c r="J209" s="1328"/>
      <c r="K209" s="1328"/>
      <c r="L209" s="203"/>
      <c r="M209" s="203"/>
      <c r="N209" s="203"/>
      <c r="O209" s="203"/>
      <c r="P209" s="203"/>
      <c r="Q209" s="203"/>
      <c r="R209" s="212"/>
      <c r="S209" s="115"/>
    </row>
    <row r="210" spans="3:19" x14ac:dyDescent="0.25">
      <c r="C210" s="119"/>
      <c r="D210" s="122" t="s">
        <v>9</v>
      </c>
      <c r="E210" s="122" t="s">
        <v>432</v>
      </c>
      <c r="F210" s="122" t="s">
        <v>433</v>
      </c>
      <c r="G210" s="121" t="s">
        <v>434</v>
      </c>
      <c r="H210" s="122" t="s">
        <v>349</v>
      </c>
      <c r="I210" s="122" t="s">
        <v>350</v>
      </c>
      <c r="J210" s="122" t="s">
        <v>351</v>
      </c>
      <c r="K210" s="122" t="s">
        <v>352</v>
      </c>
      <c r="R210" s="115"/>
      <c r="S210" s="115"/>
    </row>
    <row r="211" spans="3:19" ht="15" customHeight="1" x14ac:dyDescent="0.25">
      <c r="C211" s="119"/>
      <c r="D211" s="144">
        <v>1</v>
      </c>
      <c r="E211" s="122" t="s">
        <v>435</v>
      </c>
      <c r="F211" s="121" t="s">
        <v>436</v>
      </c>
      <c r="G211" s="122" t="s">
        <v>437</v>
      </c>
      <c r="H211" s="122" t="s">
        <v>438</v>
      </c>
      <c r="I211" s="122" t="s">
        <v>439</v>
      </c>
      <c r="J211" s="122" t="s">
        <v>440</v>
      </c>
      <c r="K211" s="221" t="s">
        <v>987</v>
      </c>
      <c r="R211" s="115"/>
      <c r="S211" s="115"/>
    </row>
    <row r="212" spans="3:19" ht="31.5" x14ac:dyDescent="0.25">
      <c r="C212" s="119"/>
      <c r="D212" s="144">
        <v>2</v>
      </c>
      <c r="E212" s="122" t="s">
        <v>435</v>
      </c>
      <c r="F212" s="121" t="s">
        <v>445</v>
      </c>
      <c r="G212" s="122" t="s">
        <v>437</v>
      </c>
      <c r="H212" s="122" t="s">
        <v>1173</v>
      </c>
      <c r="I212" s="122" t="s">
        <v>1173</v>
      </c>
      <c r="J212" s="122" t="s">
        <v>1173</v>
      </c>
      <c r="K212" s="221" t="s">
        <v>807</v>
      </c>
      <c r="R212" s="115"/>
      <c r="S212" s="115"/>
    </row>
    <row r="213" spans="3:19" ht="31.5" x14ac:dyDescent="0.25">
      <c r="C213" s="119"/>
      <c r="D213" s="144">
        <v>3</v>
      </c>
      <c r="E213" s="122" t="s">
        <v>448</v>
      </c>
      <c r="F213" s="121" t="s">
        <v>449</v>
      </c>
      <c r="G213" s="122" t="s">
        <v>450</v>
      </c>
      <c r="H213" s="122" t="s">
        <v>451</v>
      </c>
      <c r="I213" s="122" t="s">
        <v>98</v>
      </c>
      <c r="J213" s="122" t="s">
        <v>808</v>
      </c>
      <c r="K213" s="221" t="s">
        <v>987</v>
      </c>
      <c r="R213" s="115"/>
      <c r="S213" s="115"/>
    </row>
    <row r="214" spans="3:19" ht="30" customHeight="1" x14ac:dyDescent="0.25">
      <c r="C214" s="119"/>
      <c r="D214" s="144">
        <v>4</v>
      </c>
      <c r="E214" s="122" t="s">
        <v>453</v>
      </c>
      <c r="F214" s="121" t="s">
        <v>454</v>
      </c>
      <c r="G214" s="122" t="s">
        <v>437</v>
      </c>
      <c r="H214" s="122" t="s">
        <v>451</v>
      </c>
      <c r="I214" s="122" t="s">
        <v>98</v>
      </c>
      <c r="J214" s="122" t="s">
        <v>1174</v>
      </c>
      <c r="K214" s="221" t="s">
        <v>987</v>
      </c>
      <c r="R214" s="115"/>
      <c r="S214" s="115"/>
    </row>
    <row r="215" spans="3:19" x14ac:dyDescent="0.25">
      <c r="C215" s="119"/>
      <c r="D215" s="122"/>
      <c r="E215" s="122"/>
      <c r="F215" s="122"/>
      <c r="G215" s="121"/>
      <c r="H215" s="122"/>
      <c r="I215" s="122"/>
      <c r="J215" s="122"/>
      <c r="K215" s="122"/>
      <c r="R215" s="115"/>
      <c r="S215" s="115"/>
    </row>
    <row r="216" spans="3:19" ht="16.5" thickBot="1" x14ac:dyDescent="0.3">
      <c r="C216" s="119"/>
      <c r="D216" s="124"/>
      <c r="E216" s="124"/>
      <c r="F216" s="124"/>
      <c r="G216" s="145"/>
      <c r="H216" s="124"/>
      <c r="I216" s="124"/>
      <c r="J216" s="124"/>
      <c r="K216" s="124"/>
      <c r="R216" s="115"/>
      <c r="S216" s="115"/>
    </row>
    <row r="217" spans="3:19" ht="24" thickBot="1" x14ac:dyDescent="0.4">
      <c r="C217" s="119"/>
      <c r="D217" s="1308" t="s">
        <v>990</v>
      </c>
      <c r="E217" s="1309"/>
      <c r="F217" s="1309"/>
      <c r="G217" s="1309"/>
      <c r="H217" s="1309"/>
      <c r="I217" s="1309"/>
      <c r="J217" s="1309"/>
      <c r="K217" s="1309"/>
      <c r="L217" s="1309"/>
      <c r="M217" s="1309"/>
      <c r="N217" s="1309"/>
      <c r="O217" s="1309"/>
      <c r="P217" s="1309"/>
      <c r="Q217" s="1309"/>
      <c r="R217" s="1310"/>
      <c r="S217" s="115"/>
    </row>
    <row r="218" spans="3:19" ht="23.25" x14ac:dyDescent="0.35">
      <c r="C218" s="119"/>
      <c r="D218" s="203"/>
      <c r="E218" s="203"/>
      <c r="F218" s="203"/>
      <c r="G218" s="203"/>
      <c r="H218" s="203"/>
      <c r="I218" s="203"/>
      <c r="J218" s="203"/>
      <c r="K218" s="203"/>
      <c r="L218" s="203"/>
      <c r="M218" s="203"/>
      <c r="N218" s="203"/>
      <c r="O218" s="203"/>
      <c r="P218" s="203"/>
      <c r="Q218" s="203"/>
      <c r="R218" s="212"/>
      <c r="S218" s="115"/>
    </row>
    <row r="219" spans="3:19" ht="23.25" x14ac:dyDescent="0.35">
      <c r="C219" s="119"/>
      <c r="D219" s="1327" t="s">
        <v>1390</v>
      </c>
      <c r="E219" s="1328"/>
      <c r="F219" s="1328"/>
      <c r="G219" s="1328"/>
      <c r="H219" s="1328"/>
      <c r="I219" s="1328"/>
      <c r="J219" s="1328"/>
      <c r="K219" s="1328"/>
      <c r="L219" s="203"/>
      <c r="M219" s="203"/>
      <c r="N219" s="203"/>
      <c r="O219" s="203"/>
      <c r="P219" s="203"/>
      <c r="Q219" s="203"/>
      <c r="R219" s="212"/>
      <c r="S219" s="115"/>
    </row>
    <row r="220" spans="3:19" x14ac:dyDescent="0.25">
      <c r="C220" s="119"/>
      <c r="D220" s="122" t="s">
        <v>9</v>
      </c>
      <c r="E220" s="122" t="s">
        <v>432</v>
      </c>
      <c r="F220" s="122" t="s">
        <v>433</v>
      </c>
      <c r="G220" s="121" t="s">
        <v>434</v>
      </c>
      <c r="H220" s="122" t="s">
        <v>349</v>
      </c>
      <c r="I220" s="122" t="s">
        <v>350</v>
      </c>
      <c r="J220" s="122" t="s">
        <v>351</v>
      </c>
      <c r="K220" s="122" t="s">
        <v>352</v>
      </c>
      <c r="R220" s="115"/>
      <c r="S220" s="115"/>
    </row>
    <row r="221" spans="3:19" x14ac:dyDescent="0.25">
      <c r="C221" s="119"/>
      <c r="D221" s="144">
        <v>1</v>
      </c>
      <c r="E221" s="122" t="s">
        <v>785</v>
      </c>
      <c r="F221" s="121" t="s">
        <v>993</v>
      </c>
      <c r="G221" s="122" t="s">
        <v>136</v>
      </c>
      <c r="H221" s="122" t="s">
        <v>1343</v>
      </c>
      <c r="I221" s="122" t="s">
        <v>559</v>
      </c>
      <c r="J221" s="122" t="s">
        <v>1391</v>
      </c>
      <c r="K221" s="122" t="s">
        <v>1002</v>
      </c>
      <c r="R221" s="115"/>
      <c r="S221" s="115"/>
    </row>
    <row r="222" spans="3:19" x14ac:dyDescent="0.25">
      <c r="C222" s="119"/>
      <c r="D222" s="144">
        <v>2</v>
      </c>
      <c r="E222" s="122" t="s">
        <v>997</v>
      </c>
      <c r="F222" s="121" t="s">
        <v>998</v>
      </c>
      <c r="G222" s="122" t="s">
        <v>28</v>
      </c>
      <c r="H222" s="122" t="s">
        <v>1003</v>
      </c>
      <c r="I222" s="122" t="s">
        <v>1392</v>
      </c>
      <c r="J222" s="122" t="s">
        <v>995</v>
      </c>
      <c r="K222" s="122" t="s">
        <v>1002</v>
      </c>
      <c r="R222" s="115"/>
      <c r="S222" s="115"/>
    </row>
    <row r="223" spans="3:19" x14ac:dyDescent="0.25">
      <c r="C223" s="119"/>
      <c r="D223" s="144">
        <v>3</v>
      </c>
      <c r="E223" s="122" t="s">
        <v>1393</v>
      </c>
      <c r="F223" s="121" t="s">
        <v>1394</v>
      </c>
      <c r="G223" s="122" t="s">
        <v>136</v>
      </c>
      <c r="H223" s="122" t="s">
        <v>90</v>
      </c>
      <c r="I223" s="122" t="s">
        <v>1348</v>
      </c>
      <c r="J223" s="122" t="s">
        <v>995</v>
      </c>
      <c r="K223" s="122" t="s">
        <v>1002</v>
      </c>
      <c r="R223" s="115"/>
      <c r="S223" s="115"/>
    </row>
    <row r="224" spans="3:19" x14ac:dyDescent="0.25">
      <c r="C224" s="119"/>
      <c r="D224" s="144"/>
      <c r="E224" s="122"/>
      <c r="F224" s="121"/>
      <c r="G224" s="122"/>
      <c r="H224" s="122"/>
      <c r="I224" s="122"/>
      <c r="J224" s="106"/>
      <c r="K224" s="122"/>
      <c r="R224" s="115"/>
      <c r="S224" s="115"/>
    </row>
    <row r="225" spans="3:19" ht="16.5" thickBot="1" x14ac:dyDescent="0.3">
      <c r="C225" s="119"/>
      <c r="D225" s="124"/>
      <c r="E225" s="124"/>
      <c r="F225" s="124"/>
      <c r="G225" s="145"/>
      <c r="H225" s="124"/>
      <c r="I225" s="124"/>
      <c r="J225" s="124"/>
      <c r="K225" s="124"/>
      <c r="R225" s="115"/>
      <c r="S225" s="115"/>
    </row>
    <row r="226" spans="3:19" ht="24" thickBot="1" x14ac:dyDescent="0.4">
      <c r="C226" s="119"/>
      <c r="D226" s="1308" t="s">
        <v>458</v>
      </c>
      <c r="E226" s="1309"/>
      <c r="F226" s="1309"/>
      <c r="G226" s="1309"/>
      <c r="H226" s="1309"/>
      <c r="I226" s="1309"/>
      <c r="J226" s="1309"/>
      <c r="K226" s="1309"/>
      <c r="L226" s="1309"/>
      <c r="M226" s="1309"/>
      <c r="N226" s="1309"/>
      <c r="O226" s="1309"/>
      <c r="P226" s="1309"/>
      <c r="Q226" s="1309"/>
      <c r="R226" s="1310"/>
      <c r="S226" s="115"/>
    </row>
    <row r="227" spans="3:19" ht="36" customHeight="1" x14ac:dyDescent="0.35">
      <c r="C227" s="119"/>
      <c r="D227" s="1329" t="s">
        <v>695</v>
      </c>
      <c r="E227" s="1330"/>
      <c r="F227" s="1330"/>
      <c r="G227" s="1330"/>
      <c r="H227" s="1330"/>
      <c r="I227" s="1330"/>
      <c r="J227" s="1330"/>
      <c r="K227" s="1330"/>
      <c r="L227" s="216"/>
      <c r="M227" s="216"/>
      <c r="N227" s="216"/>
      <c r="O227" s="216"/>
      <c r="P227" s="216"/>
      <c r="Q227" s="216"/>
      <c r="R227" s="204"/>
      <c r="S227" s="115"/>
    </row>
    <row r="228" spans="3:19" x14ac:dyDescent="0.25">
      <c r="C228" s="119"/>
      <c r="D228" s="122" t="s">
        <v>9</v>
      </c>
      <c r="E228" s="122" t="s">
        <v>12</v>
      </c>
      <c r="F228" s="122" t="s">
        <v>460</v>
      </c>
      <c r="G228" s="121" t="s">
        <v>461</v>
      </c>
      <c r="H228" s="122" t="s">
        <v>462</v>
      </c>
      <c r="I228" s="122" t="s">
        <v>349</v>
      </c>
      <c r="J228" s="122" t="s">
        <v>463</v>
      </c>
      <c r="K228" s="122" t="s">
        <v>464</v>
      </c>
      <c r="R228" s="115"/>
      <c r="S228" s="115"/>
    </row>
    <row r="229" spans="3:19" ht="94.5" x14ac:dyDescent="0.25">
      <c r="C229" s="119"/>
      <c r="D229" s="144">
        <v>1</v>
      </c>
      <c r="E229" s="122" t="s">
        <v>470</v>
      </c>
      <c r="F229" s="121" t="s">
        <v>471</v>
      </c>
      <c r="G229" s="122" t="s">
        <v>23</v>
      </c>
      <c r="H229" s="122" t="s">
        <v>1124</v>
      </c>
      <c r="I229" s="122" t="s">
        <v>809</v>
      </c>
      <c r="J229" s="144" t="s">
        <v>1395</v>
      </c>
      <c r="K229" s="226" t="s">
        <v>329</v>
      </c>
      <c r="R229" s="115"/>
      <c r="S229" s="115"/>
    </row>
    <row r="230" spans="3:19" ht="132" customHeight="1" x14ac:dyDescent="0.25">
      <c r="C230" s="119"/>
      <c r="D230" s="144">
        <v>2</v>
      </c>
      <c r="E230" s="122" t="s">
        <v>465</v>
      </c>
      <c r="F230" s="121" t="s">
        <v>335</v>
      </c>
      <c r="G230" s="122" t="s">
        <v>23</v>
      </c>
      <c r="H230" s="122" t="s">
        <v>467</v>
      </c>
      <c r="I230" s="122" t="s">
        <v>705</v>
      </c>
      <c r="J230" s="144" t="s">
        <v>1396</v>
      </c>
      <c r="K230" s="144" t="s">
        <v>1397</v>
      </c>
      <c r="R230" s="115"/>
      <c r="S230" s="115"/>
    </row>
    <row r="231" spans="3:19" ht="150" customHeight="1" x14ac:dyDescent="0.25">
      <c r="C231" s="119"/>
      <c r="D231" s="144">
        <v>4</v>
      </c>
      <c r="E231" s="122"/>
      <c r="F231" s="121" t="s">
        <v>953</v>
      </c>
      <c r="G231" s="122" t="s">
        <v>23</v>
      </c>
      <c r="H231" s="122"/>
      <c r="I231" s="122" t="s">
        <v>1012</v>
      </c>
      <c r="J231" s="144" t="s">
        <v>1398</v>
      </c>
      <c r="K231" s="226" t="s">
        <v>112</v>
      </c>
      <c r="R231" s="115"/>
      <c r="S231" s="115"/>
    </row>
    <row r="232" spans="3:19" ht="31.5" x14ac:dyDescent="0.25">
      <c r="C232" s="119"/>
      <c r="D232" s="144">
        <v>5</v>
      </c>
      <c r="E232" s="144"/>
      <c r="F232" s="121" t="s">
        <v>961</v>
      </c>
      <c r="G232" s="122" t="s">
        <v>23</v>
      </c>
      <c r="H232" s="122"/>
      <c r="I232" s="122" t="s">
        <v>1014</v>
      </c>
      <c r="J232" s="122" t="s">
        <v>1015</v>
      </c>
      <c r="K232" s="122" t="s">
        <v>329</v>
      </c>
      <c r="R232" s="115"/>
      <c r="S232" s="115"/>
    </row>
    <row r="233" spans="3:19" ht="16.5" thickBot="1" x14ac:dyDescent="0.3">
      <c r="C233" s="119"/>
      <c r="R233" s="115"/>
      <c r="S233" s="115"/>
    </row>
    <row r="234" spans="3:19" ht="24" thickBot="1" x14ac:dyDescent="0.4">
      <c r="C234" s="119"/>
      <c r="D234" s="1308" t="s">
        <v>476</v>
      </c>
      <c r="E234" s="1309"/>
      <c r="F234" s="1309"/>
      <c r="G234" s="1309"/>
      <c r="H234" s="1309"/>
      <c r="I234" s="1309"/>
      <c r="J234" s="1309"/>
      <c r="K234" s="1309"/>
      <c r="L234" s="1309"/>
      <c r="M234" s="1309"/>
      <c r="N234" s="1309"/>
      <c r="O234" s="1309"/>
      <c r="P234" s="1309"/>
      <c r="Q234" s="1309"/>
      <c r="R234" s="1310"/>
      <c r="S234" s="115"/>
    </row>
    <row r="235" spans="3:19" ht="29.25" thickBot="1" x14ac:dyDescent="0.5">
      <c r="C235" s="119"/>
      <c r="D235" s="1331" t="s">
        <v>477</v>
      </c>
      <c r="E235" s="1332"/>
      <c r="F235" s="205">
        <f>I252</f>
        <v>17000000</v>
      </c>
      <c r="G235" s="24"/>
      <c r="H235" s="24"/>
      <c r="I235" s="24"/>
      <c r="J235" s="24"/>
      <c r="K235" s="24"/>
      <c r="L235" s="24"/>
      <c r="M235" s="24"/>
      <c r="N235" s="24"/>
      <c r="O235" s="24"/>
      <c r="P235" s="24"/>
      <c r="Q235" s="24"/>
      <c r="R235" s="25"/>
      <c r="S235" s="115"/>
    </row>
    <row r="236" spans="3:19" ht="32.25" customHeight="1" x14ac:dyDescent="0.25">
      <c r="C236" s="119"/>
      <c r="D236" s="187" t="s">
        <v>478</v>
      </c>
      <c r="E236" s="187" t="s">
        <v>479</v>
      </c>
      <c r="F236" s="187" t="s">
        <v>480</v>
      </c>
      <c r="G236" s="121" t="s">
        <v>481</v>
      </c>
      <c r="H236" s="122" t="s">
        <v>482</v>
      </c>
      <c r="I236" s="122" t="s">
        <v>483</v>
      </c>
      <c r="J236" s="122" t="s">
        <v>484</v>
      </c>
      <c r="R236" s="115"/>
      <c r="S236" s="115"/>
    </row>
    <row r="237" spans="3:19" ht="31.5" x14ac:dyDescent="0.25">
      <c r="C237" s="119"/>
      <c r="D237" s="122">
        <v>1</v>
      </c>
      <c r="E237" s="122" t="s">
        <v>485</v>
      </c>
      <c r="F237" s="122" t="s">
        <v>486</v>
      </c>
      <c r="G237" s="188">
        <v>250000</v>
      </c>
      <c r="H237" s="189">
        <v>0</v>
      </c>
      <c r="I237" s="189">
        <f>G237*H237</f>
        <v>0</v>
      </c>
      <c r="J237" s="189"/>
      <c r="R237" s="115"/>
      <c r="S237" s="115"/>
    </row>
    <row r="238" spans="3:19" ht="47.25" x14ac:dyDescent="0.25">
      <c r="C238" s="119"/>
      <c r="D238" s="122">
        <v>2</v>
      </c>
      <c r="E238" s="122" t="s">
        <v>487</v>
      </c>
      <c r="F238" s="122" t="s">
        <v>488</v>
      </c>
      <c r="G238" s="188">
        <v>5000000</v>
      </c>
      <c r="H238" s="189">
        <v>1</v>
      </c>
      <c r="I238" s="189">
        <f t="shared" ref="I238:I251" si="0">G238*H238</f>
        <v>5000000</v>
      </c>
      <c r="J238" s="189"/>
      <c r="R238" s="115"/>
      <c r="S238" s="115"/>
    </row>
    <row r="239" spans="3:19" ht="63" x14ac:dyDescent="0.25">
      <c r="C239" s="119"/>
      <c r="D239" s="123">
        <v>3</v>
      </c>
      <c r="E239" s="122" t="s">
        <v>489</v>
      </c>
      <c r="F239" s="122" t="s">
        <v>486</v>
      </c>
      <c r="G239" s="188">
        <v>5000</v>
      </c>
      <c r="H239" s="189">
        <v>0</v>
      </c>
      <c r="I239" s="189">
        <f t="shared" si="0"/>
        <v>0</v>
      </c>
      <c r="J239" s="189"/>
      <c r="R239" s="115"/>
      <c r="S239" s="115"/>
    </row>
    <row r="240" spans="3:19" ht="63" x14ac:dyDescent="0.25">
      <c r="C240" s="119"/>
      <c r="D240" s="123">
        <v>4</v>
      </c>
      <c r="E240" s="122" t="s">
        <v>490</v>
      </c>
      <c r="F240" s="122" t="s">
        <v>488</v>
      </c>
      <c r="G240" s="188">
        <v>250000</v>
      </c>
      <c r="H240" s="189"/>
      <c r="I240" s="189">
        <f t="shared" si="0"/>
        <v>0</v>
      </c>
      <c r="J240" s="189"/>
      <c r="R240" s="115"/>
      <c r="S240" s="115"/>
    </row>
    <row r="241" spans="3:19" ht="78.75" x14ac:dyDescent="0.25">
      <c r="C241" s="119"/>
      <c r="D241" s="123">
        <v>5</v>
      </c>
      <c r="E241" s="122" t="s">
        <v>491</v>
      </c>
      <c r="F241" s="122" t="s">
        <v>488</v>
      </c>
      <c r="G241" s="188">
        <v>100000</v>
      </c>
      <c r="H241" s="189"/>
      <c r="I241" s="189">
        <f t="shared" si="0"/>
        <v>0</v>
      </c>
      <c r="J241" s="189"/>
      <c r="N241" s="124"/>
      <c r="O241" s="124"/>
      <c r="P241" s="124"/>
      <c r="Q241" s="124"/>
      <c r="R241" s="190"/>
      <c r="S241" s="115"/>
    </row>
    <row r="242" spans="3:19" ht="47.25" x14ac:dyDescent="0.25">
      <c r="C242" s="119"/>
      <c r="D242" s="123">
        <v>6</v>
      </c>
      <c r="E242" s="122" t="s">
        <v>492</v>
      </c>
      <c r="F242" s="122" t="s">
        <v>488</v>
      </c>
      <c r="G242" s="188">
        <v>1500000</v>
      </c>
      <c r="H242" s="189">
        <v>2</v>
      </c>
      <c r="I242" s="189">
        <f>G242*H242</f>
        <v>3000000</v>
      </c>
      <c r="J242" s="189"/>
      <c r="R242" s="115"/>
      <c r="S242" s="115"/>
    </row>
    <row r="243" spans="3:19" ht="110.25" x14ac:dyDescent="0.25">
      <c r="C243" s="119"/>
      <c r="D243" s="123">
        <v>7</v>
      </c>
      <c r="E243" s="122" t="s">
        <v>493</v>
      </c>
      <c r="F243" s="122" t="s">
        <v>488</v>
      </c>
      <c r="G243" s="188">
        <v>350000</v>
      </c>
      <c r="H243" s="189"/>
      <c r="I243" s="189">
        <f>G243*H243</f>
        <v>0</v>
      </c>
      <c r="J243" s="189"/>
      <c r="R243" s="115"/>
      <c r="S243" s="115"/>
    </row>
    <row r="244" spans="3:19" ht="78.75" x14ac:dyDescent="0.25">
      <c r="C244" s="119"/>
      <c r="D244" s="109">
        <v>8</v>
      </c>
      <c r="E244" s="122" t="s">
        <v>494</v>
      </c>
      <c r="F244" s="122" t="s">
        <v>495</v>
      </c>
      <c r="G244" s="188">
        <v>175000</v>
      </c>
      <c r="H244" s="189"/>
      <c r="I244" s="189">
        <f t="shared" si="0"/>
        <v>0</v>
      </c>
      <c r="J244" s="189"/>
      <c r="R244" s="115"/>
      <c r="S244" s="115"/>
    </row>
    <row r="245" spans="3:19" ht="47.25" x14ac:dyDescent="0.25">
      <c r="C245" s="119"/>
      <c r="D245" s="123">
        <v>9</v>
      </c>
      <c r="E245" s="122" t="s">
        <v>496</v>
      </c>
      <c r="F245" s="122" t="s">
        <v>488</v>
      </c>
      <c r="G245" s="188">
        <v>500000</v>
      </c>
      <c r="H245" s="189"/>
      <c r="I245" s="189">
        <f t="shared" si="0"/>
        <v>0</v>
      </c>
      <c r="J245" s="189"/>
      <c r="R245" s="115"/>
      <c r="S245" s="115"/>
    </row>
    <row r="246" spans="3:19" ht="47.25" x14ac:dyDescent="0.25">
      <c r="C246" s="119"/>
      <c r="D246" s="123">
        <v>10</v>
      </c>
      <c r="E246" s="122" t="s">
        <v>497</v>
      </c>
      <c r="F246" s="122" t="s">
        <v>486</v>
      </c>
      <c r="G246" s="188">
        <v>10000</v>
      </c>
      <c r="H246" s="189"/>
      <c r="I246" s="189">
        <f t="shared" si="0"/>
        <v>0</v>
      </c>
      <c r="J246" s="189"/>
      <c r="R246" s="115"/>
      <c r="S246" s="115"/>
    </row>
    <row r="247" spans="3:19" ht="94.5" x14ac:dyDescent="0.25">
      <c r="C247" s="119"/>
      <c r="D247" s="109">
        <v>11</v>
      </c>
      <c r="E247" s="122" t="s">
        <v>498</v>
      </c>
      <c r="F247" s="122" t="s">
        <v>488</v>
      </c>
      <c r="G247" s="188">
        <v>1000000</v>
      </c>
      <c r="H247" s="189">
        <f>5+4</f>
        <v>9</v>
      </c>
      <c r="I247" s="189">
        <f>G247*H247</f>
        <v>9000000</v>
      </c>
      <c r="J247" s="191"/>
      <c r="R247" s="115"/>
      <c r="S247" s="115"/>
    </row>
    <row r="248" spans="3:19" ht="110.25" x14ac:dyDescent="0.25">
      <c r="C248" s="119"/>
      <c r="D248" s="123">
        <v>12</v>
      </c>
      <c r="E248" s="122" t="s">
        <v>499</v>
      </c>
      <c r="F248" s="122" t="s">
        <v>488</v>
      </c>
      <c r="G248" s="188">
        <v>500000</v>
      </c>
      <c r="H248" s="189"/>
      <c r="I248" s="189">
        <f t="shared" si="0"/>
        <v>0</v>
      </c>
      <c r="J248" s="189"/>
      <c r="R248" s="115"/>
      <c r="S248" s="115"/>
    </row>
    <row r="249" spans="3:19" ht="94.5" x14ac:dyDescent="0.25">
      <c r="C249" s="119"/>
      <c r="D249" s="123">
        <v>13</v>
      </c>
      <c r="E249" s="122" t="s">
        <v>500</v>
      </c>
      <c r="F249" s="122" t="s">
        <v>488</v>
      </c>
      <c r="G249" s="188">
        <v>250000</v>
      </c>
      <c r="H249" s="189"/>
      <c r="I249" s="189">
        <f t="shared" si="0"/>
        <v>0</v>
      </c>
      <c r="J249" s="189"/>
      <c r="R249" s="115"/>
      <c r="S249" s="115"/>
    </row>
    <row r="250" spans="3:19" x14ac:dyDescent="0.25">
      <c r="C250" s="119"/>
      <c r="D250" s="123">
        <v>14</v>
      </c>
      <c r="E250" s="122" t="s">
        <v>1016</v>
      </c>
      <c r="F250" s="122" t="s">
        <v>488</v>
      </c>
      <c r="G250" s="188">
        <v>500000</v>
      </c>
      <c r="H250" s="189"/>
      <c r="I250" s="189">
        <f t="shared" si="0"/>
        <v>0</v>
      </c>
      <c r="J250" s="189"/>
      <c r="R250" s="115"/>
      <c r="S250" s="115"/>
    </row>
    <row r="251" spans="3:19" ht="31.5" x14ac:dyDescent="0.25">
      <c r="C251" s="119"/>
      <c r="D251" s="123">
        <v>15</v>
      </c>
      <c r="E251" s="122" t="s">
        <v>502</v>
      </c>
      <c r="F251" s="122"/>
      <c r="G251" s="188"/>
      <c r="H251" s="189"/>
      <c r="I251" s="189">
        <f t="shared" si="0"/>
        <v>0</v>
      </c>
      <c r="J251" s="189"/>
      <c r="R251" s="115"/>
      <c r="S251" s="115"/>
    </row>
    <row r="252" spans="3:19" x14ac:dyDescent="0.25">
      <c r="C252" s="119"/>
      <c r="D252" s="1300" t="s">
        <v>503</v>
      </c>
      <c r="E252" s="1300"/>
      <c r="F252" s="1300"/>
      <c r="G252" s="1300"/>
      <c r="H252" s="1301"/>
      <c r="I252" s="189">
        <f>SUM(I237:I251)</f>
        <v>17000000</v>
      </c>
      <c r="J252" s="122"/>
      <c r="R252" s="115"/>
      <c r="S252" s="115"/>
    </row>
    <row r="253" spans="3:19" x14ac:dyDescent="0.25">
      <c r="C253" s="119"/>
      <c r="R253" s="115"/>
      <c r="S253" s="115"/>
    </row>
    <row r="254" spans="3:19" ht="16.5" thickBot="1" x14ac:dyDescent="0.3">
      <c r="C254" s="119"/>
      <c r="R254" s="115"/>
      <c r="S254" s="115"/>
    </row>
    <row r="255" spans="3:19" ht="16.5" thickBot="1" x14ac:dyDescent="0.3">
      <c r="C255" s="119"/>
      <c r="D255" s="1252" t="s">
        <v>504</v>
      </c>
      <c r="E255" s="1253"/>
      <c r="F255" s="1253"/>
      <c r="G255" s="1253"/>
      <c r="H255" s="1253"/>
      <c r="I255" s="1253"/>
      <c r="J255" s="1253"/>
      <c r="K255" s="1253"/>
      <c r="L255" s="1253"/>
      <c r="M255" s="1253"/>
      <c r="N255" s="1253"/>
      <c r="O255" s="1253"/>
      <c r="P255" s="1253"/>
      <c r="Q255" s="1253"/>
      <c r="R255" s="1254"/>
      <c r="S255" s="115"/>
    </row>
    <row r="256" spans="3:19" ht="68.25" customHeight="1" x14ac:dyDescent="0.25">
      <c r="C256" s="119"/>
      <c r="D256" s="1333" t="s">
        <v>1399</v>
      </c>
      <c r="E256" s="1334"/>
      <c r="F256" s="1334"/>
      <c r="G256" s="1334"/>
      <c r="H256" s="1334"/>
      <c r="I256" s="1334"/>
      <c r="J256" s="1334"/>
      <c r="K256" s="1334"/>
      <c r="L256" s="1334"/>
      <c r="M256" s="1334"/>
      <c r="N256" s="1334"/>
      <c r="O256" s="1334"/>
      <c r="P256" s="1334"/>
      <c r="Q256" s="1334"/>
      <c r="R256" s="1335"/>
      <c r="S256" s="115"/>
    </row>
    <row r="257" spans="3:19" x14ac:dyDescent="0.25">
      <c r="C257" s="119"/>
      <c r="D257" s="131"/>
      <c r="R257" s="115"/>
      <c r="S257" s="115"/>
    </row>
    <row r="258" spans="3:19" ht="16.5" thickBot="1" x14ac:dyDescent="0.3">
      <c r="C258" s="119"/>
      <c r="R258" s="115"/>
      <c r="S258" s="115"/>
    </row>
    <row r="259" spans="3:19" ht="16.5" thickBot="1" x14ac:dyDescent="0.3">
      <c r="C259" s="119"/>
      <c r="D259" s="1252" t="s">
        <v>505</v>
      </c>
      <c r="E259" s="1253"/>
      <c r="F259" s="1253"/>
      <c r="G259" s="1253"/>
      <c r="H259" s="1253"/>
      <c r="I259" s="1253"/>
      <c r="J259" s="1253"/>
      <c r="K259" s="1253"/>
      <c r="L259" s="1253"/>
      <c r="M259" s="1253"/>
      <c r="N259" s="1253"/>
      <c r="O259" s="1253"/>
      <c r="P259" s="1253"/>
      <c r="Q259" s="1253"/>
      <c r="R259" s="1254"/>
      <c r="S259" s="115"/>
    </row>
    <row r="260" spans="3:19" x14ac:dyDescent="0.25">
      <c r="C260" s="119"/>
      <c r="D260" s="1259" t="s">
        <v>506</v>
      </c>
      <c r="E260" s="1260"/>
      <c r="F260" s="1260"/>
      <c r="G260" s="1260"/>
      <c r="H260" s="1260"/>
      <c r="I260" s="1260"/>
      <c r="J260" s="1260"/>
      <c r="K260" s="1260"/>
      <c r="L260" s="24"/>
      <c r="M260" s="24"/>
      <c r="N260" s="24"/>
      <c r="O260" s="24"/>
      <c r="P260" s="24"/>
      <c r="Q260" s="24"/>
      <c r="R260" s="25"/>
      <c r="S260" s="115"/>
    </row>
    <row r="261" spans="3:19" x14ac:dyDescent="0.25">
      <c r="C261" s="119"/>
      <c r="D261" s="1246" t="s">
        <v>507</v>
      </c>
      <c r="E261" s="1247"/>
      <c r="F261" s="1247"/>
      <c r="G261" s="1247"/>
      <c r="H261" s="1247"/>
      <c r="I261" s="1247"/>
      <c r="J261" s="1247"/>
      <c r="K261" s="24"/>
      <c r="L261" s="24"/>
      <c r="M261" s="24"/>
      <c r="N261" s="24"/>
      <c r="O261" s="24"/>
      <c r="P261" s="24"/>
      <c r="Q261" s="24"/>
      <c r="R261" s="25"/>
      <c r="S261" s="115"/>
    </row>
    <row r="262" spans="3:19" x14ac:dyDescent="0.25">
      <c r="C262" s="119"/>
      <c r="D262" s="1246" t="s">
        <v>1133</v>
      </c>
      <c r="E262" s="1247"/>
      <c r="F262" s="1247"/>
      <c r="G262" s="1247"/>
      <c r="H262" s="1247"/>
      <c r="R262" s="115"/>
      <c r="S262" s="115"/>
    </row>
    <row r="263" spans="3:19" x14ac:dyDescent="0.25">
      <c r="C263" s="119"/>
      <c r="D263" s="1248" t="s">
        <v>1175</v>
      </c>
      <c r="E263" s="1249"/>
      <c r="F263" s="1249"/>
      <c r="G263" s="1249"/>
      <c r="R263" s="115"/>
      <c r="S263" s="115"/>
    </row>
    <row r="264" spans="3:19" x14ac:dyDescent="0.25">
      <c r="C264" s="119"/>
      <c r="R264" s="115"/>
      <c r="S264" s="115"/>
    </row>
    <row r="265" spans="3:19" ht="16.5" thickBot="1" x14ac:dyDescent="0.3">
      <c r="C265" s="119"/>
      <c r="D265" s="192"/>
      <c r="E265" s="193"/>
      <c r="F265" s="193"/>
      <c r="G265" s="193"/>
      <c r="H265" s="193"/>
      <c r="I265" s="193"/>
      <c r="J265" s="193"/>
      <c r="K265" s="194"/>
      <c r="L265" s="194"/>
      <c r="M265" s="194"/>
      <c r="N265" s="194"/>
      <c r="O265" s="194"/>
      <c r="P265" s="194"/>
      <c r="Q265" s="194"/>
      <c r="R265" s="195"/>
      <c r="S265" s="115"/>
    </row>
    <row r="266" spans="3:19" x14ac:dyDescent="0.25">
      <c r="C266" s="119"/>
      <c r="D266" s="1250" t="s">
        <v>510</v>
      </c>
      <c r="E266" s="1251"/>
      <c r="F266" s="59" t="s">
        <v>511</v>
      </c>
      <c r="S266" s="115"/>
    </row>
    <row r="267" spans="3:19" ht="16.5" thickBot="1" x14ac:dyDescent="0.3">
      <c r="C267" s="196"/>
      <c r="D267" s="193"/>
      <c r="E267" s="193"/>
      <c r="F267" s="193"/>
      <c r="G267" s="193"/>
      <c r="H267" s="193"/>
      <c r="I267" s="193"/>
      <c r="J267" s="193"/>
      <c r="K267" s="193"/>
      <c r="L267" s="193"/>
      <c r="M267" s="193"/>
      <c r="N267" s="193"/>
      <c r="O267" s="193"/>
      <c r="P267" s="193"/>
      <c r="Q267" s="193"/>
      <c r="R267" s="193"/>
      <c r="S267" s="197"/>
    </row>
  </sheetData>
  <mergeCells count="39">
    <mergeCell ref="D256:R256"/>
    <mergeCell ref="R51:S51"/>
    <mergeCell ref="D266:E266"/>
    <mergeCell ref="D255:R255"/>
    <mergeCell ref="D259:R259"/>
    <mergeCell ref="D260:K260"/>
    <mergeCell ref="D261:J261"/>
    <mergeCell ref="D262:H262"/>
    <mergeCell ref="D263:G263"/>
    <mergeCell ref="D252:H252"/>
    <mergeCell ref="D181:K181"/>
    <mergeCell ref="D182:K182"/>
    <mergeCell ref="D183:K183"/>
    <mergeCell ref="D207:R207"/>
    <mergeCell ref="D209:K209"/>
    <mergeCell ref="D217:R217"/>
    <mergeCell ref="D219:K219"/>
    <mergeCell ref="D226:R226"/>
    <mergeCell ref="D227:K227"/>
    <mergeCell ref="D234:R234"/>
    <mergeCell ref="D235:E235"/>
    <mergeCell ref="D180:K180"/>
    <mergeCell ref="D45:P45"/>
    <mergeCell ref="D55:M55"/>
    <mergeCell ref="N55:R55"/>
    <mergeCell ref="D57:M57"/>
    <mergeCell ref="D119:R119"/>
    <mergeCell ref="D120:K120"/>
    <mergeCell ref="D126:R126"/>
    <mergeCell ref="D128:P128"/>
    <mergeCell ref="D150:R150"/>
    <mergeCell ref="D152:K152"/>
    <mergeCell ref="D179:R179"/>
    <mergeCell ref="D44:R44"/>
    <mergeCell ref="D15:J15"/>
    <mergeCell ref="D17:R17"/>
    <mergeCell ref="D18:P18"/>
    <mergeCell ref="D29:R29"/>
    <mergeCell ref="D30:R30"/>
  </mergeCells>
  <pageMargins left="0.7" right="0.7" top="0.75" bottom="0.75" header="0.3" footer="0.3"/>
  <pageSetup scale="6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264"/>
  <sheetViews>
    <sheetView showGridLines="0" topLeftCell="A140" zoomScale="60" zoomScaleNormal="60" workbookViewId="0">
      <selection activeCell="J169" sqref="J169"/>
    </sheetView>
  </sheetViews>
  <sheetFormatPr defaultColWidth="9.140625" defaultRowHeight="15.75" x14ac:dyDescent="0.25"/>
  <cols>
    <col min="1" max="3" width="9.140625" style="59"/>
    <col min="4" max="4" width="12.140625" style="59" customWidth="1"/>
    <col min="5" max="5" width="23.85546875" style="59" bestFit="1" customWidth="1"/>
    <col min="6" max="6" width="30.85546875" style="59" customWidth="1"/>
    <col min="7" max="7" width="23" style="59" bestFit="1" customWidth="1"/>
    <col min="8" max="8" width="36.42578125" style="59" customWidth="1"/>
    <col min="9" max="9" width="34.42578125" style="59" bestFit="1" customWidth="1"/>
    <col min="10" max="10" width="24.85546875" style="59" customWidth="1"/>
    <col min="11" max="11" width="63.140625" style="59" bestFit="1" customWidth="1"/>
    <col min="12" max="12" width="15.42578125" style="59" bestFit="1" customWidth="1"/>
    <col min="13" max="13" width="23" style="59" customWidth="1"/>
    <col min="14" max="14" width="22.85546875" style="59" customWidth="1"/>
    <col min="15" max="15" width="30.85546875" style="59" bestFit="1" customWidth="1"/>
    <col min="16" max="16" width="28.140625" style="59" customWidth="1"/>
    <col min="17" max="17" width="24.140625" style="59" customWidth="1"/>
    <col min="18" max="18" width="26.140625" style="59" customWidth="1"/>
    <col min="19" max="16384" width="9.140625" style="59"/>
  </cols>
  <sheetData>
    <row r="1" spans="3:19" ht="16.5" thickBot="1" x14ac:dyDescent="0.3"/>
    <row r="2" spans="3:19" x14ac:dyDescent="0.25">
      <c r="C2" s="111"/>
      <c r="D2" s="111"/>
      <c r="E2" s="112"/>
      <c r="F2" s="112"/>
      <c r="G2" s="112"/>
      <c r="H2" s="112"/>
      <c r="I2" s="112"/>
      <c r="J2" s="112"/>
      <c r="K2" s="112"/>
      <c r="L2" s="112"/>
      <c r="M2" s="112"/>
      <c r="N2" s="112"/>
      <c r="O2" s="112"/>
      <c r="P2" s="112"/>
      <c r="Q2" s="112"/>
      <c r="R2" s="113"/>
      <c r="S2" s="113"/>
    </row>
    <row r="3" spans="3:19" x14ac:dyDescent="0.25">
      <c r="C3" s="114"/>
      <c r="D3" s="114"/>
      <c r="R3" s="115"/>
      <c r="S3" s="115"/>
    </row>
    <row r="4" spans="3:19" x14ac:dyDescent="0.25">
      <c r="C4" s="114"/>
      <c r="D4" s="114"/>
      <c r="R4" s="115"/>
      <c r="S4" s="115"/>
    </row>
    <row r="5" spans="3:19" x14ac:dyDescent="0.25">
      <c r="C5" s="114"/>
      <c r="D5" s="114"/>
      <c r="R5" s="115"/>
      <c r="S5" s="115"/>
    </row>
    <row r="6" spans="3:19" x14ac:dyDescent="0.25">
      <c r="C6" s="114"/>
      <c r="D6" s="114"/>
      <c r="R6" s="115"/>
      <c r="S6" s="115"/>
    </row>
    <row r="7" spans="3:19" x14ac:dyDescent="0.25">
      <c r="C7" s="114"/>
      <c r="D7" s="114"/>
      <c r="R7" s="115"/>
      <c r="S7" s="115"/>
    </row>
    <row r="8" spans="3:19" x14ac:dyDescent="0.25">
      <c r="C8" s="114"/>
      <c r="D8" s="114"/>
      <c r="R8" s="115"/>
      <c r="S8" s="115"/>
    </row>
    <row r="9" spans="3:19" x14ac:dyDescent="0.25">
      <c r="C9" s="114"/>
      <c r="D9" s="114"/>
      <c r="R9" s="115"/>
      <c r="S9" s="115"/>
    </row>
    <row r="10" spans="3:19" x14ac:dyDescent="0.25">
      <c r="C10" s="114"/>
      <c r="D10" s="116" t="s">
        <v>0</v>
      </c>
      <c r="R10" s="115"/>
      <c r="S10" s="115"/>
    </row>
    <row r="11" spans="3:19" x14ac:dyDescent="0.25">
      <c r="C11" s="114"/>
      <c r="D11" s="117" t="s">
        <v>1</v>
      </c>
      <c r="E11" s="59" t="s">
        <v>1176</v>
      </c>
      <c r="R11" s="115"/>
      <c r="S11" s="115"/>
    </row>
    <row r="12" spans="3:19" x14ac:dyDescent="0.25">
      <c r="C12" s="114"/>
      <c r="D12" s="117" t="s">
        <v>3</v>
      </c>
      <c r="E12" s="59" t="s">
        <v>4</v>
      </c>
      <c r="R12" s="115"/>
      <c r="S12" s="115"/>
    </row>
    <row r="13" spans="3:19" x14ac:dyDescent="0.25">
      <c r="C13" s="114"/>
      <c r="D13" s="117" t="s">
        <v>5</v>
      </c>
      <c r="E13" s="118"/>
      <c r="R13" s="115"/>
      <c r="S13" s="115"/>
    </row>
    <row r="14" spans="3:19" x14ac:dyDescent="0.25">
      <c r="C14" s="114"/>
      <c r="D14" s="114"/>
      <c r="R14" s="115"/>
      <c r="S14" s="115"/>
    </row>
    <row r="15" spans="3:19" ht="28.5" x14ac:dyDescent="0.45">
      <c r="C15" s="114"/>
      <c r="D15" s="1287" t="s">
        <v>1400</v>
      </c>
      <c r="E15" s="1288"/>
      <c r="F15" s="1288"/>
      <c r="G15" s="1288"/>
      <c r="H15" s="1288"/>
      <c r="I15" s="1288"/>
      <c r="J15" s="1288"/>
      <c r="R15" s="115"/>
      <c r="S15" s="115"/>
    </row>
    <row r="16" spans="3:19" ht="16.5" thickBot="1" x14ac:dyDescent="0.3">
      <c r="C16" s="114"/>
      <c r="D16" s="114"/>
      <c r="R16" s="115"/>
      <c r="S16" s="115"/>
    </row>
    <row r="17" spans="3:19" ht="24" thickBot="1" x14ac:dyDescent="0.3">
      <c r="C17" s="119"/>
      <c r="D17" s="1311" t="s">
        <v>7</v>
      </c>
      <c r="E17" s="1312"/>
      <c r="F17" s="1312"/>
      <c r="G17" s="1312"/>
      <c r="H17" s="1312"/>
      <c r="I17" s="1312"/>
      <c r="J17" s="1312"/>
      <c r="K17" s="1312"/>
      <c r="L17" s="1312"/>
      <c r="M17" s="1312"/>
      <c r="N17" s="1312"/>
      <c r="O17" s="1312"/>
      <c r="P17" s="1312"/>
      <c r="Q17" s="1312"/>
      <c r="R17" s="1313"/>
      <c r="S17" s="115"/>
    </row>
    <row r="18" spans="3:19" ht="23.25" x14ac:dyDescent="0.35">
      <c r="C18" s="119"/>
      <c r="D18" s="1314" t="s">
        <v>1401</v>
      </c>
      <c r="E18" s="1314"/>
      <c r="F18" s="1314"/>
      <c r="G18" s="1314"/>
      <c r="H18" s="1314"/>
      <c r="I18" s="1314"/>
      <c r="J18" s="1314"/>
      <c r="K18" s="1314"/>
      <c r="L18" s="1314"/>
      <c r="M18" s="1314"/>
      <c r="N18" s="1314"/>
      <c r="O18" s="1314"/>
      <c r="P18" s="1314"/>
      <c r="Q18" s="203"/>
      <c r="R18" s="204"/>
      <c r="S18" s="115"/>
    </row>
    <row r="19" spans="3:19" ht="47.25" x14ac:dyDescent="0.25">
      <c r="C19" s="119"/>
      <c r="D19" s="120" t="s">
        <v>9</v>
      </c>
      <c r="E19" s="120" t="s">
        <v>10</v>
      </c>
      <c r="F19" s="121" t="s">
        <v>11</v>
      </c>
      <c r="G19" s="122" t="s">
        <v>12</v>
      </c>
      <c r="H19" s="121" t="s">
        <v>13</v>
      </c>
      <c r="I19" s="122" t="s">
        <v>14</v>
      </c>
      <c r="J19" s="121" t="s">
        <v>15</v>
      </c>
      <c r="K19" s="122" t="s">
        <v>16</v>
      </c>
      <c r="L19" s="122" t="s">
        <v>17</v>
      </c>
      <c r="M19" s="122" t="s">
        <v>18</v>
      </c>
      <c r="N19" s="123" t="s">
        <v>19</v>
      </c>
      <c r="O19" s="122" t="s">
        <v>20</v>
      </c>
      <c r="P19" s="122" t="s">
        <v>21</v>
      </c>
      <c r="Q19" s="124"/>
      <c r="R19" s="115"/>
      <c r="S19" s="115"/>
    </row>
    <row r="20" spans="3:19" ht="95.25" customHeight="1" x14ac:dyDescent="0.25">
      <c r="C20" s="119"/>
      <c r="D20" s="245">
        <v>1</v>
      </c>
      <c r="E20" s="126" t="s">
        <v>1179</v>
      </c>
      <c r="F20" s="127" t="s">
        <v>1180</v>
      </c>
      <c r="G20" s="128" t="s">
        <v>136</v>
      </c>
      <c r="H20" s="127">
        <v>61</v>
      </c>
      <c r="I20" s="128" t="s">
        <v>1181</v>
      </c>
      <c r="J20" s="127" t="s">
        <v>1182</v>
      </c>
      <c r="K20" s="129" t="s">
        <v>1183</v>
      </c>
      <c r="L20" s="128" t="s">
        <v>1184</v>
      </c>
      <c r="M20" s="130" t="s">
        <v>1185</v>
      </c>
      <c r="N20" s="244">
        <v>106877616</v>
      </c>
      <c r="O20" s="127" t="s">
        <v>1186</v>
      </c>
      <c r="P20" s="127" t="s">
        <v>32</v>
      </c>
      <c r="Q20" s="131"/>
      <c r="R20" s="115"/>
      <c r="S20" s="115"/>
    </row>
    <row r="21" spans="3:19" ht="266.45" customHeight="1" x14ac:dyDescent="0.25">
      <c r="C21" s="119"/>
      <c r="D21" s="125">
        <v>2</v>
      </c>
      <c r="E21" s="126">
        <v>43930</v>
      </c>
      <c r="F21" s="127" t="s">
        <v>22</v>
      </c>
      <c r="G21" s="128" t="s">
        <v>23</v>
      </c>
      <c r="H21" s="127">
        <v>49</v>
      </c>
      <c r="I21" s="128" t="s">
        <v>24</v>
      </c>
      <c r="J21" s="127" t="s">
        <v>25</v>
      </c>
      <c r="K21" s="129">
        <v>77</v>
      </c>
      <c r="L21" s="128" t="s">
        <v>821</v>
      </c>
      <c r="M21" s="130">
        <v>2023</v>
      </c>
      <c r="N21" s="127">
        <v>804</v>
      </c>
      <c r="O21" s="127">
        <v>2023</v>
      </c>
      <c r="P21" s="127" t="s">
        <v>1187</v>
      </c>
      <c r="Q21" s="131"/>
      <c r="R21" s="115"/>
      <c r="S21" s="115"/>
    </row>
    <row r="22" spans="3:19" ht="81" customHeight="1" x14ac:dyDescent="0.25">
      <c r="C22" s="119"/>
      <c r="D22" s="125">
        <v>3</v>
      </c>
      <c r="E22" s="126" t="s">
        <v>33</v>
      </c>
      <c r="F22" s="127" t="s">
        <v>34</v>
      </c>
      <c r="G22" s="128" t="s">
        <v>28</v>
      </c>
      <c r="H22" s="127">
        <v>46</v>
      </c>
      <c r="I22" s="128" t="s">
        <v>35</v>
      </c>
      <c r="J22" s="127" t="s">
        <v>30</v>
      </c>
      <c r="K22" s="129" t="s">
        <v>36</v>
      </c>
      <c r="L22" s="132">
        <v>19000</v>
      </c>
      <c r="M22" s="130">
        <v>2021</v>
      </c>
      <c r="N22" s="127">
        <v>218.06</v>
      </c>
      <c r="O22" s="127">
        <v>2021</v>
      </c>
      <c r="P22" s="127" t="s">
        <v>1188</v>
      </c>
      <c r="Q22" s="131"/>
      <c r="R22" s="115"/>
      <c r="S22" s="115"/>
    </row>
    <row r="23" spans="3:19" ht="42" customHeight="1" x14ac:dyDescent="0.25">
      <c r="C23" s="119"/>
      <c r="D23" s="125">
        <v>4</v>
      </c>
      <c r="E23" s="126" t="s">
        <v>825</v>
      </c>
      <c r="F23" s="127" t="s">
        <v>826</v>
      </c>
      <c r="G23" s="128" t="s">
        <v>28</v>
      </c>
      <c r="H23" s="127">
        <v>35</v>
      </c>
      <c r="I23" s="128" t="s">
        <v>827</v>
      </c>
      <c r="J23" s="127" t="s">
        <v>828</v>
      </c>
      <c r="K23" s="129"/>
      <c r="L23" s="132"/>
      <c r="M23" s="133"/>
      <c r="N23" s="129"/>
      <c r="O23" s="129"/>
      <c r="P23" s="127" t="s">
        <v>300</v>
      </c>
      <c r="Q23" s="131"/>
      <c r="R23" s="115"/>
      <c r="S23" s="115"/>
    </row>
    <row r="24" spans="3:19" ht="42" customHeight="1" x14ac:dyDescent="0.25">
      <c r="C24" s="119"/>
      <c r="D24" s="125">
        <v>5</v>
      </c>
      <c r="E24" s="126">
        <v>44354</v>
      </c>
      <c r="F24" s="127" t="s">
        <v>830</v>
      </c>
      <c r="G24" s="128" t="s">
        <v>28</v>
      </c>
      <c r="H24" s="127">
        <v>46</v>
      </c>
      <c r="I24" s="128" t="s">
        <v>831</v>
      </c>
      <c r="J24" s="127" t="s">
        <v>30</v>
      </c>
      <c r="K24" s="129" t="s">
        <v>832</v>
      </c>
      <c r="L24" s="128" t="s">
        <v>124</v>
      </c>
      <c r="M24" s="133" t="s">
        <v>124</v>
      </c>
      <c r="N24" s="129" t="s">
        <v>124</v>
      </c>
      <c r="O24" s="129" t="s">
        <v>124</v>
      </c>
      <c r="P24" s="127" t="s">
        <v>300</v>
      </c>
      <c r="Q24" s="131"/>
      <c r="R24" s="115"/>
      <c r="S24" s="115"/>
    </row>
    <row r="25" spans="3:19" ht="64.5" customHeight="1" x14ac:dyDescent="0.25">
      <c r="C25" s="119"/>
      <c r="D25" s="125">
        <v>6</v>
      </c>
      <c r="E25" s="227" t="s">
        <v>1189</v>
      </c>
      <c r="F25" s="126" t="s">
        <v>1190</v>
      </c>
      <c r="G25" s="127" t="s">
        <v>28</v>
      </c>
      <c r="H25" s="128">
        <v>35</v>
      </c>
      <c r="I25" s="127" t="s">
        <v>1191</v>
      </c>
      <c r="J25" s="128" t="s">
        <v>1192</v>
      </c>
      <c r="K25" s="127" t="s">
        <v>1193</v>
      </c>
      <c r="L25" s="129"/>
      <c r="M25" s="128"/>
      <c r="N25" s="133"/>
      <c r="O25" s="129"/>
      <c r="P25" s="127" t="s">
        <v>1194</v>
      </c>
      <c r="Q25" s="131"/>
      <c r="R25" s="115"/>
      <c r="S25" s="115"/>
    </row>
    <row r="26" spans="3:19" ht="47.25" customHeight="1" x14ac:dyDescent="0.25">
      <c r="C26" s="119"/>
      <c r="D26" s="125">
        <v>7</v>
      </c>
      <c r="E26" s="230" t="s">
        <v>1402</v>
      </c>
      <c r="F26" s="134" t="s">
        <v>1403</v>
      </c>
      <c r="G26" s="135" t="s">
        <v>23</v>
      </c>
      <c r="H26" s="136">
        <v>49</v>
      </c>
      <c r="I26" s="135" t="s">
        <v>1404</v>
      </c>
      <c r="J26" s="136" t="s">
        <v>30</v>
      </c>
      <c r="K26" s="135" t="s">
        <v>1405</v>
      </c>
      <c r="L26" s="137"/>
      <c r="M26" s="136">
        <v>2026</v>
      </c>
      <c r="N26" s="138"/>
      <c r="O26" s="137">
        <v>2026</v>
      </c>
      <c r="P26" s="135" t="s">
        <v>1406</v>
      </c>
      <c r="Q26" s="131"/>
      <c r="R26" s="115"/>
      <c r="S26" s="115"/>
    </row>
    <row r="27" spans="3:19" x14ac:dyDescent="0.25">
      <c r="C27" s="119"/>
      <c r="H27" s="131"/>
      <c r="J27" s="131"/>
      <c r="K27" s="131"/>
      <c r="L27" s="131"/>
      <c r="M27" s="131"/>
      <c r="N27" s="131"/>
      <c r="O27" s="131"/>
      <c r="P27" s="131"/>
      <c r="Q27" s="131"/>
      <c r="R27" s="115"/>
      <c r="S27" s="115"/>
    </row>
    <row r="28" spans="3:19" x14ac:dyDescent="0.25">
      <c r="C28" s="119"/>
      <c r="H28" s="131"/>
      <c r="J28" s="131"/>
      <c r="K28" s="131"/>
      <c r="L28" s="131"/>
      <c r="M28" s="131"/>
      <c r="N28" s="131"/>
      <c r="O28" s="131"/>
      <c r="P28" s="131"/>
      <c r="Q28" s="131"/>
      <c r="R28" s="115"/>
      <c r="S28" s="115"/>
    </row>
    <row r="29" spans="3:19" ht="16.5" thickBot="1" x14ac:dyDescent="0.3">
      <c r="C29" s="119"/>
      <c r="R29" s="115"/>
      <c r="S29" s="115"/>
    </row>
    <row r="30" spans="3:19" ht="24" thickBot="1" x14ac:dyDescent="0.4">
      <c r="C30" s="119"/>
      <c r="D30" s="1308" t="s">
        <v>37</v>
      </c>
      <c r="E30" s="1309"/>
      <c r="F30" s="1309"/>
      <c r="G30" s="1309"/>
      <c r="H30" s="1309"/>
      <c r="I30" s="1309"/>
      <c r="J30" s="1309"/>
      <c r="K30" s="1309"/>
      <c r="L30" s="1309"/>
      <c r="M30" s="1309"/>
      <c r="N30" s="1309"/>
      <c r="O30" s="1309"/>
      <c r="P30" s="1309"/>
      <c r="Q30" s="1309"/>
      <c r="R30" s="1310"/>
      <c r="S30" s="115"/>
    </row>
    <row r="31" spans="3:19" ht="23.25" x14ac:dyDescent="0.35">
      <c r="C31" s="119"/>
      <c r="D31" s="1315" t="s">
        <v>1195</v>
      </c>
      <c r="E31" s="1316"/>
      <c r="F31" s="1316"/>
      <c r="G31" s="1316"/>
      <c r="H31" s="1316"/>
      <c r="I31" s="1316"/>
      <c r="J31" s="1316"/>
      <c r="K31" s="1316"/>
      <c r="L31" s="1316"/>
      <c r="M31" s="1316"/>
      <c r="N31" s="1316"/>
      <c r="O31" s="1316"/>
      <c r="P31" s="1316"/>
      <c r="Q31" s="1316"/>
      <c r="R31" s="1317"/>
      <c r="S31" s="115"/>
    </row>
    <row r="32" spans="3:19" ht="35.450000000000003" customHeight="1" x14ac:dyDescent="0.25">
      <c r="C32" s="119"/>
      <c r="D32" s="120" t="s">
        <v>9</v>
      </c>
      <c r="E32" s="120" t="s">
        <v>10</v>
      </c>
      <c r="F32" s="121" t="s">
        <v>39</v>
      </c>
      <c r="G32" s="122" t="s">
        <v>12</v>
      </c>
      <c r="H32" s="122" t="s">
        <v>40</v>
      </c>
      <c r="I32" s="122" t="s">
        <v>41</v>
      </c>
      <c r="J32" s="121" t="s">
        <v>42</v>
      </c>
      <c r="K32" s="122" t="s">
        <v>43</v>
      </c>
      <c r="L32" s="140" t="s">
        <v>14</v>
      </c>
      <c r="M32" s="122" t="s">
        <v>44</v>
      </c>
      <c r="N32" s="123" t="s">
        <v>45</v>
      </c>
      <c r="O32" s="122" t="s">
        <v>46</v>
      </c>
      <c r="P32" s="122" t="s">
        <v>47</v>
      </c>
      <c r="Q32" s="122" t="s">
        <v>21</v>
      </c>
      <c r="R32" s="141"/>
      <c r="S32" s="115"/>
    </row>
    <row r="33" spans="3:19" ht="31.5" x14ac:dyDescent="0.25">
      <c r="C33" s="119"/>
      <c r="D33" s="143">
        <v>1</v>
      </c>
      <c r="E33" s="128" t="s">
        <v>519</v>
      </c>
      <c r="F33" s="127" t="s">
        <v>1196</v>
      </c>
      <c r="G33" s="128" t="s">
        <v>526</v>
      </c>
      <c r="H33" s="127" t="s">
        <v>619</v>
      </c>
      <c r="I33" s="128" t="s">
        <v>528</v>
      </c>
      <c r="J33" s="127">
        <v>143</v>
      </c>
      <c r="K33" s="128" t="s">
        <v>529</v>
      </c>
      <c r="L33" s="127" t="s">
        <v>530</v>
      </c>
      <c r="M33" s="127" t="s">
        <v>536</v>
      </c>
      <c r="N33" s="127" t="s">
        <v>532</v>
      </c>
      <c r="O33" s="128" t="s">
        <v>537</v>
      </c>
      <c r="P33" s="127" t="s">
        <v>538</v>
      </c>
      <c r="Q33" s="127" t="s">
        <v>1023</v>
      </c>
      <c r="R33" s="115"/>
      <c r="S33" s="115"/>
    </row>
    <row r="34" spans="3:19" ht="56.25" customHeight="1" x14ac:dyDescent="0.25">
      <c r="C34" s="119"/>
      <c r="D34" s="143">
        <v>2</v>
      </c>
      <c r="E34" s="128" t="s">
        <v>861</v>
      </c>
      <c r="F34" s="127" t="s">
        <v>862</v>
      </c>
      <c r="G34" s="128" t="s">
        <v>526</v>
      </c>
      <c r="H34" s="127" t="s">
        <v>863</v>
      </c>
      <c r="I34" s="128" t="s">
        <v>528</v>
      </c>
      <c r="J34" s="127">
        <v>143</v>
      </c>
      <c r="K34" s="128" t="s">
        <v>529</v>
      </c>
      <c r="L34" s="127" t="s">
        <v>530</v>
      </c>
      <c r="M34" s="127" t="s">
        <v>864</v>
      </c>
      <c r="N34" s="127" t="s">
        <v>532</v>
      </c>
      <c r="O34" s="128" t="s">
        <v>865</v>
      </c>
      <c r="P34" s="127" t="s">
        <v>866</v>
      </c>
      <c r="Q34" s="127" t="s">
        <v>867</v>
      </c>
      <c r="R34" s="115"/>
      <c r="S34" s="115"/>
    </row>
    <row r="35" spans="3:19" ht="31.5" x14ac:dyDescent="0.25">
      <c r="C35" s="119"/>
      <c r="D35" s="143">
        <v>3</v>
      </c>
      <c r="E35" s="128" t="s">
        <v>1197</v>
      </c>
      <c r="F35" s="127" t="s">
        <v>1198</v>
      </c>
      <c r="G35" s="128" t="s">
        <v>526</v>
      </c>
      <c r="H35" s="127" t="s">
        <v>1199</v>
      </c>
      <c r="I35" s="128" t="s">
        <v>528</v>
      </c>
      <c r="J35" s="127">
        <v>143</v>
      </c>
      <c r="K35" s="128" t="s">
        <v>529</v>
      </c>
      <c r="L35" s="127" t="s">
        <v>530</v>
      </c>
      <c r="M35" s="127"/>
      <c r="N35" s="127"/>
      <c r="O35" s="128" t="s">
        <v>1200</v>
      </c>
      <c r="P35" s="127"/>
      <c r="Q35" s="127" t="s">
        <v>1201</v>
      </c>
      <c r="R35" s="115"/>
      <c r="S35" s="115"/>
    </row>
    <row r="36" spans="3:19" ht="31.5" x14ac:dyDescent="0.25">
      <c r="C36" s="119"/>
      <c r="D36" s="143">
        <v>4</v>
      </c>
      <c r="E36" s="128" t="s">
        <v>1197</v>
      </c>
      <c r="F36" s="127" t="s">
        <v>1202</v>
      </c>
      <c r="G36" s="128" t="s">
        <v>526</v>
      </c>
      <c r="H36" s="127" t="s">
        <v>1203</v>
      </c>
      <c r="I36" s="128" t="s">
        <v>528</v>
      </c>
      <c r="J36" s="127">
        <v>143</v>
      </c>
      <c r="K36" s="128" t="s">
        <v>529</v>
      </c>
      <c r="L36" s="127" t="s">
        <v>530</v>
      </c>
      <c r="M36" s="127"/>
      <c r="N36" s="127"/>
      <c r="O36" s="128" t="s">
        <v>1204</v>
      </c>
      <c r="P36" s="127"/>
      <c r="Q36" s="127" t="s">
        <v>1201</v>
      </c>
      <c r="R36" s="115"/>
      <c r="S36" s="115"/>
    </row>
    <row r="37" spans="3:19" ht="94.5" x14ac:dyDescent="0.25">
      <c r="C37" s="119"/>
      <c r="D37" s="142">
        <v>5</v>
      </c>
      <c r="E37" s="128"/>
      <c r="F37" s="127"/>
      <c r="G37" s="128" t="s">
        <v>48</v>
      </c>
      <c r="H37" s="127" t="s">
        <v>49</v>
      </c>
      <c r="I37" s="128" t="s">
        <v>50</v>
      </c>
      <c r="J37" s="127" t="s">
        <v>51</v>
      </c>
      <c r="K37" s="128" t="s">
        <v>52</v>
      </c>
      <c r="L37" s="127" t="s">
        <v>53</v>
      </c>
      <c r="M37" s="128" t="s">
        <v>54</v>
      </c>
      <c r="N37" s="127" t="s">
        <v>55</v>
      </c>
      <c r="O37" s="128">
        <v>1.18</v>
      </c>
      <c r="P37" s="127"/>
      <c r="Q37" s="127" t="s">
        <v>56</v>
      </c>
      <c r="R37" s="115"/>
      <c r="S37" s="115"/>
    </row>
    <row r="38" spans="3:19" ht="31.5" x14ac:dyDescent="0.25">
      <c r="C38" s="119"/>
      <c r="D38" s="142">
        <v>6</v>
      </c>
      <c r="E38" s="128" t="s">
        <v>519</v>
      </c>
      <c r="F38" s="127" t="s">
        <v>1205</v>
      </c>
      <c r="G38" s="128" t="s">
        <v>48</v>
      </c>
      <c r="H38" s="127" t="s">
        <v>520</v>
      </c>
      <c r="I38" s="128" t="s">
        <v>50</v>
      </c>
      <c r="J38" s="127" t="s">
        <v>51</v>
      </c>
      <c r="K38" s="128" t="s">
        <v>52</v>
      </c>
      <c r="L38" s="127" t="s">
        <v>53</v>
      </c>
      <c r="M38" s="127" t="s">
        <v>521</v>
      </c>
      <c r="N38" s="127" t="s">
        <v>522</v>
      </c>
      <c r="O38" s="128" t="s">
        <v>523</v>
      </c>
      <c r="P38" s="127" t="s">
        <v>524</v>
      </c>
      <c r="Q38" s="127" t="s">
        <v>300</v>
      </c>
      <c r="R38" s="115"/>
      <c r="S38" s="115"/>
    </row>
    <row r="39" spans="3:19" ht="33.75" customHeight="1" x14ac:dyDescent="0.25">
      <c r="C39" s="119"/>
      <c r="D39" s="142">
        <v>7</v>
      </c>
      <c r="E39" s="128" t="s">
        <v>519</v>
      </c>
      <c r="F39" s="127" t="s">
        <v>1205</v>
      </c>
      <c r="G39" s="128" t="s">
        <v>48</v>
      </c>
      <c r="H39" s="127" t="s">
        <v>1206</v>
      </c>
      <c r="I39" s="128" t="s">
        <v>50</v>
      </c>
      <c r="J39" s="127" t="s">
        <v>615</v>
      </c>
      <c r="K39" s="128" t="s">
        <v>52</v>
      </c>
      <c r="L39" s="127" t="s">
        <v>53</v>
      </c>
      <c r="M39" s="127" t="s">
        <v>1207</v>
      </c>
      <c r="N39" s="127" t="s">
        <v>396</v>
      </c>
      <c r="O39" s="128" t="s">
        <v>617</v>
      </c>
      <c r="P39" s="127" t="s">
        <v>618</v>
      </c>
      <c r="Q39" s="127" t="s">
        <v>1208</v>
      </c>
      <c r="R39" s="115"/>
      <c r="S39" s="115"/>
    </row>
    <row r="40" spans="3:19" ht="33" customHeight="1" x14ac:dyDescent="0.25">
      <c r="C40" s="119"/>
      <c r="D40" s="142">
        <v>8</v>
      </c>
      <c r="E40" s="128" t="s">
        <v>834</v>
      </c>
      <c r="F40" s="127" t="s">
        <v>1205</v>
      </c>
      <c r="G40" s="128" t="s">
        <v>48</v>
      </c>
      <c r="H40" s="127" t="s">
        <v>835</v>
      </c>
      <c r="I40" s="128" t="s">
        <v>50</v>
      </c>
      <c r="J40" s="127" t="s">
        <v>615</v>
      </c>
      <c r="K40" s="128" t="s">
        <v>52</v>
      </c>
      <c r="L40" s="127" t="s">
        <v>53</v>
      </c>
      <c r="M40" s="127" t="s">
        <v>836</v>
      </c>
      <c r="N40" s="127" t="s">
        <v>522</v>
      </c>
      <c r="O40" s="128" t="s">
        <v>837</v>
      </c>
      <c r="P40" s="127" t="s">
        <v>838</v>
      </c>
      <c r="Q40" s="127" t="s">
        <v>1209</v>
      </c>
      <c r="R40" s="115"/>
      <c r="S40" s="115"/>
    </row>
    <row r="41" spans="3:19" x14ac:dyDescent="0.25">
      <c r="C41" s="119"/>
      <c r="D41" s="142"/>
      <c r="E41" s="128"/>
      <c r="F41" s="127"/>
      <c r="G41" s="128"/>
      <c r="H41" s="127"/>
      <c r="I41" s="128"/>
      <c r="J41" s="127"/>
      <c r="K41" s="128"/>
      <c r="L41" s="127"/>
      <c r="M41" s="127"/>
      <c r="N41" s="127"/>
      <c r="O41" s="128"/>
      <c r="P41" s="127"/>
      <c r="Q41" s="127"/>
      <c r="R41" s="115"/>
      <c r="S41" s="115"/>
    </row>
    <row r="42" spans="3:19" x14ac:dyDescent="0.25">
      <c r="C42" s="119"/>
      <c r="D42" s="142"/>
      <c r="E42" s="128"/>
      <c r="F42" s="127"/>
      <c r="G42" s="128"/>
      <c r="H42" s="127"/>
      <c r="I42" s="128"/>
      <c r="J42" s="127"/>
      <c r="K42" s="128"/>
      <c r="L42" s="127"/>
      <c r="M42" s="127"/>
      <c r="N42" s="127"/>
      <c r="O42" s="128"/>
      <c r="P42" s="127"/>
      <c r="Q42" s="127"/>
      <c r="R42" s="115"/>
      <c r="S42" s="115"/>
    </row>
    <row r="43" spans="3:19" x14ac:dyDescent="0.25">
      <c r="C43" s="119"/>
      <c r="R43" s="115"/>
      <c r="S43" s="115"/>
    </row>
    <row r="44" spans="3:19" ht="16.5" thickBot="1" x14ac:dyDescent="0.3">
      <c r="C44" s="119"/>
      <c r="F44" s="131"/>
      <c r="H44" s="131"/>
      <c r="J44" s="131"/>
      <c r="K44" s="131"/>
      <c r="L44" s="131"/>
      <c r="M44" s="131"/>
      <c r="N44" s="131"/>
      <c r="O44" s="131"/>
      <c r="P44" s="131"/>
      <c r="Q44" s="131"/>
      <c r="R44" s="115"/>
      <c r="S44" s="115"/>
    </row>
    <row r="45" spans="3:19" ht="24" thickBot="1" x14ac:dyDescent="0.4">
      <c r="C45" s="119"/>
      <c r="D45" s="1308" t="s">
        <v>57</v>
      </c>
      <c r="E45" s="1309"/>
      <c r="F45" s="1309"/>
      <c r="G45" s="1309"/>
      <c r="H45" s="1309"/>
      <c r="I45" s="1309"/>
      <c r="J45" s="1309"/>
      <c r="K45" s="1309"/>
      <c r="L45" s="1309"/>
      <c r="M45" s="1309"/>
      <c r="N45" s="1309"/>
      <c r="O45" s="1309"/>
      <c r="P45" s="1309"/>
      <c r="Q45" s="1309"/>
      <c r="R45" s="1310"/>
      <c r="S45" s="115"/>
    </row>
    <row r="46" spans="3:19" ht="23.25" x14ac:dyDescent="0.35">
      <c r="C46" s="119"/>
      <c r="D46" s="1315" t="s">
        <v>1407</v>
      </c>
      <c r="E46" s="1316"/>
      <c r="F46" s="1316"/>
      <c r="G46" s="1316"/>
      <c r="H46" s="1316"/>
      <c r="I46" s="1316"/>
      <c r="J46" s="1316"/>
      <c r="K46" s="1316"/>
      <c r="L46" s="1316"/>
      <c r="M46" s="1316"/>
      <c r="N46" s="1316"/>
      <c r="O46" s="1316"/>
      <c r="P46" s="1316"/>
      <c r="Q46" s="209"/>
      <c r="R46" s="210"/>
      <c r="S46" s="115"/>
    </row>
    <row r="47" spans="3:19" x14ac:dyDescent="0.25">
      <c r="C47" s="119"/>
      <c r="D47" s="120" t="s">
        <v>9</v>
      </c>
      <c r="E47" s="120" t="s">
        <v>59</v>
      </c>
      <c r="F47" s="120" t="s">
        <v>12</v>
      </c>
      <c r="G47" s="121" t="s">
        <v>60</v>
      </c>
      <c r="H47" s="122" t="s">
        <v>61</v>
      </c>
      <c r="I47" s="122" t="s">
        <v>62</v>
      </c>
      <c r="J47" s="122" t="s">
        <v>63</v>
      </c>
      <c r="K47" s="122" t="s">
        <v>43</v>
      </c>
      <c r="L47" s="122" t="s">
        <v>14</v>
      </c>
      <c r="M47" s="122" t="s">
        <v>64</v>
      </c>
      <c r="N47" s="122" t="s">
        <v>65</v>
      </c>
      <c r="O47" s="122" t="s">
        <v>66</v>
      </c>
      <c r="P47" s="122" t="s">
        <v>67</v>
      </c>
      <c r="Q47" s="122" t="s">
        <v>68</v>
      </c>
      <c r="R47" s="122" t="s">
        <v>21</v>
      </c>
      <c r="S47" s="115"/>
    </row>
    <row r="48" spans="3:19" ht="31.5" x14ac:dyDescent="0.25">
      <c r="C48" s="119"/>
      <c r="D48" s="231">
        <v>1</v>
      </c>
      <c r="E48" s="230"/>
      <c r="F48" s="174" t="s">
        <v>48</v>
      </c>
      <c r="G48" s="241" t="s">
        <v>1219</v>
      </c>
      <c r="H48" s="106" t="s">
        <v>1220</v>
      </c>
      <c r="I48" s="106" t="s">
        <v>878</v>
      </c>
      <c r="J48" s="136">
        <v>143</v>
      </c>
      <c r="K48" s="106" t="s">
        <v>529</v>
      </c>
      <c r="L48" s="207" t="s">
        <v>530</v>
      </c>
      <c r="M48" s="106" t="s">
        <v>171</v>
      </c>
      <c r="N48" s="135" t="s">
        <v>1215</v>
      </c>
      <c r="O48" s="208" t="s">
        <v>370</v>
      </c>
      <c r="P48" s="163" t="s">
        <v>1221</v>
      </c>
      <c r="Q48" s="136" t="s">
        <v>1222</v>
      </c>
      <c r="R48" s="106" t="s">
        <v>881</v>
      </c>
      <c r="S48" s="115"/>
    </row>
    <row r="49" spans="3:19" ht="47.25" x14ac:dyDescent="0.25">
      <c r="C49" s="119"/>
      <c r="D49" s="242">
        <v>2</v>
      </c>
      <c r="E49" s="227" t="s">
        <v>1223</v>
      </c>
      <c r="F49" s="168" t="s">
        <v>28</v>
      </c>
      <c r="G49" s="151" t="s">
        <v>1224</v>
      </c>
      <c r="H49" s="144"/>
      <c r="I49" s="144" t="s">
        <v>1225</v>
      </c>
      <c r="J49" s="128"/>
      <c r="K49" s="144" t="s">
        <v>1226</v>
      </c>
      <c r="L49" s="148"/>
      <c r="M49" s="144"/>
      <c r="N49" s="127"/>
      <c r="O49" s="130" t="s">
        <v>392</v>
      </c>
      <c r="P49" s="177" t="s">
        <v>124</v>
      </c>
      <c r="Q49" s="128">
        <v>143</v>
      </c>
      <c r="R49" s="144" t="s">
        <v>1408</v>
      </c>
      <c r="S49" s="115"/>
    </row>
    <row r="50" spans="3:19" ht="31.5" customHeight="1" x14ac:dyDescent="0.25">
      <c r="C50" s="119"/>
      <c r="D50" s="206">
        <v>3</v>
      </c>
      <c r="E50" s="227"/>
      <c r="F50" s="151" t="s">
        <v>336</v>
      </c>
      <c r="G50" s="159" t="s">
        <v>1140</v>
      </c>
      <c r="H50" s="144" t="s">
        <v>1228</v>
      </c>
      <c r="I50" s="147" t="s">
        <v>871</v>
      </c>
      <c r="J50" s="127" t="s">
        <v>872</v>
      </c>
      <c r="K50" s="228" t="s">
        <v>1028</v>
      </c>
      <c r="L50" s="144" t="s">
        <v>456</v>
      </c>
      <c r="M50" s="144" t="s">
        <v>1141</v>
      </c>
      <c r="N50" s="122" t="s">
        <v>1229</v>
      </c>
      <c r="O50" s="130" t="s">
        <v>101</v>
      </c>
      <c r="P50" s="127" t="s">
        <v>1230</v>
      </c>
      <c r="Q50" s="144">
        <v>8</v>
      </c>
      <c r="R50" s="106" t="s">
        <v>1409</v>
      </c>
      <c r="S50" s="115"/>
    </row>
    <row r="51" spans="3:19" x14ac:dyDescent="0.25">
      <c r="C51" s="119"/>
      <c r="D51" s="145"/>
      <c r="E51" s="124"/>
      <c r="F51" s="124"/>
      <c r="G51" s="124"/>
      <c r="H51" s="145"/>
      <c r="I51" s="124"/>
      <c r="J51" s="124"/>
      <c r="K51" s="124"/>
      <c r="L51" s="124"/>
      <c r="M51" s="124"/>
      <c r="N51" s="124"/>
      <c r="O51" s="124"/>
      <c r="P51" s="124"/>
      <c r="Q51" s="124"/>
      <c r="R51" s="115"/>
      <c r="S51" s="115"/>
    </row>
    <row r="52" spans="3:19" x14ac:dyDescent="0.25">
      <c r="C52" s="119"/>
      <c r="D52" s="145"/>
      <c r="E52" s="124"/>
      <c r="F52" s="124"/>
      <c r="G52" s="124"/>
      <c r="H52" s="145"/>
      <c r="I52" s="124"/>
      <c r="J52" s="124"/>
      <c r="K52" s="124"/>
      <c r="L52" s="124"/>
      <c r="M52" s="124"/>
      <c r="N52" s="124"/>
      <c r="O52" s="124"/>
      <c r="P52" s="124"/>
      <c r="Q52" s="124"/>
      <c r="R52" s="115"/>
      <c r="S52" s="115"/>
    </row>
    <row r="53" spans="3:19" ht="16.5" thickBot="1" x14ac:dyDescent="0.3">
      <c r="C53" s="119"/>
      <c r="D53" s="145"/>
      <c r="E53" s="124"/>
      <c r="F53" s="124"/>
      <c r="G53" s="124"/>
      <c r="H53" s="145"/>
      <c r="I53" s="124"/>
      <c r="J53" s="124"/>
      <c r="K53" s="124"/>
      <c r="L53" s="124"/>
      <c r="M53" s="124"/>
      <c r="N53" s="124"/>
      <c r="O53" s="124"/>
      <c r="P53" s="124"/>
      <c r="Q53" s="124"/>
      <c r="R53" s="115"/>
      <c r="S53" s="115"/>
    </row>
    <row r="54" spans="3:19" ht="24" thickBot="1" x14ac:dyDescent="0.4">
      <c r="C54" s="119"/>
      <c r="D54" s="1308" t="s">
        <v>69</v>
      </c>
      <c r="E54" s="1309"/>
      <c r="F54" s="1309"/>
      <c r="G54" s="1309"/>
      <c r="H54" s="1309"/>
      <c r="I54" s="1309"/>
      <c r="J54" s="1309"/>
      <c r="K54" s="1309"/>
      <c r="L54" s="1309"/>
      <c r="M54" s="1309"/>
      <c r="N54" s="1289"/>
      <c r="O54" s="1289"/>
      <c r="P54" s="1289"/>
      <c r="Q54" s="1289"/>
      <c r="R54" s="1289"/>
      <c r="S54" s="115"/>
    </row>
    <row r="55" spans="3:19" ht="23.25" x14ac:dyDescent="0.35">
      <c r="C55" s="119"/>
      <c r="D55" s="211"/>
      <c r="E55" s="209"/>
      <c r="F55" s="209"/>
      <c r="G55" s="209"/>
      <c r="H55" s="209"/>
      <c r="I55" s="209"/>
      <c r="J55" s="209"/>
      <c r="K55" s="209"/>
      <c r="L55" s="209"/>
      <c r="M55" s="209"/>
      <c r="N55" s="24"/>
      <c r="O55" s="24"/>
      <c r="P55" s="24"/>
      <c r="Q55" s="24"/>
      <c r="R55" s="25"/>
      <c r="S55" s="115"/>
    </row>
    <row r="56" spans="3:19" ht="23.25" x14ac:dyDescent="0.35">
      <c r="C56" s="119"/>
      <c r="D56" s="1314" t="s">
        <v>1410</v>
      </c>
      <c r="E56" s="1314"/>
      <c r="F56" s="1314"/>
      <c r="G56" s="1314"/>
      <c r="H56" s="1314"/>
      <c r="I56" s="1314"/>
      <c r="J56" s="1314"/>
      <c r="K56" s="1314"/>
      <c r="L56" s="1314"/>
      <c r="M56" s="1314"/>
      <c r="N56" s="124"/>
      <c r="O56" s="124"/>
      <c r="P56" s="124"/>
      <c r="Q56" s="124"/>
      <c r="R56" s="115"/>
      <c r="S56" s="115"/>
    </row>
    <row r="57" spans="3:19" ht="31.5" x14ac:dyDescent="0.25">
      <c r="C57" s="119"/>
      <c r="D57" s="120" t="s">
        <v>9</v>
      </c>
      <c r="E57" s="120" t="s">
        <v>10</v>
      </c>
      <c r="F57" s="122" t="s">
        <v>11</v>
      </c>
      <c r="G57" s="122" t="s">
        <v>12</v>
      </c>
      <c r="H57" s="122" t="s">
        <v>71</v>
      </c>
      <c r="I57" s="120" t="s">
        <v>72</v>
      </c>
      <c r="J57" s="120" t="s">
        <v>73</v>
      </c>
      <c r="K57" s="122" t="s">
        <v>74</v>
      </c>
      <c r="L57" s="122" t="s">
        <v>75</v>
      </c>
      <c r="M57" s="122" t="s">
        <v>21</v>
      </c>
      <c r="O57" s="124"/>
      <c r="P57" s="124"/>
      <c r="Q57" s="124"/>
      <c r="R57" s="115"/>
      <c r="S57" s="115"/>
    </row>
    <row r="58" spans="3:19" ht="108" customHeight="1" x14ac:dyDescent="0.25">
      <c r="C58" s="119"/>
      <c r="D58" s="142">
        <v>1</v>
      </c>
      <c r="E58" s="146">
        <v>43990</v>
      </c>
      <c r="F58" s="147" t="s">
        <v>83</v>
      </c>
      <c r="G58" s="148" t="s">
        <v>48</v>
      </c>
      <c r="H58" s="147" t="s">
        <v>84</v>
      </c>
      <c r="I58" s="148" t="s">
        <v>79</v>
      </c>
      <c r="J58" s="147" t="s">
        <v>85</v>
      </c>
      <c r="K58" s="148"/>
      <c r="L58" s="149">
        <v>44044</v>
      </c>
      <c r="M58" s="150" t="s">
        <v>883</v>
      </c>
      <c r="O58" s="124"/>
      <c r="P58" s="124"/>
      <c r="Q58" s="124"/>
      <c r="R58" s="115"/>
      <c r="S58" s="115"/>
    </row>
    <row r="59" spans="3:19" ht="47.25" x14ac:dyDescent="0.25">
      <c r="C59" s="119"/>
      <c r="D59" s="142">
        <v>2</v>
      </c>
      <c r="E59" s="146" t="s">
        <v>941</v>
      </c>
      <c r="F59" s="147" t="s">
        <v>1038</v>
      </c>
      <c r="G59" s="147" t="s">
        <v>28</v>
      </c>
      <c r="H59" s="151" t="s">
        <v>1039</v>
      </c>
      <c r="I59" s="147" t="s">
        <v>542</v>
      </c>
      <c r="J59" s="243" t="s">
        <v>1252</v>
      </c>
      <c r="K59" s="151" t="s">
        <v>1040</v>
      </c>
      <c r="L59" s="147" t="s">
        <v>1040</v>
      </c>
      <c r="M59" s="147" t="s">
        <v>1041</v>
      </c>
      <c r="O59" s="124"/>
      <c r="P59" s="124"/>
      <c r="Q59" s="124"/>
      <c r="R59" s="115"/>
      <c r="S59" s="115"/>
    </row>
    <row r="60" spans="3:19" ht="47.25" x14ac:dyDescent="0.25">
      <c r="C60" s="119"/>
      <c r="D60" s="142">
        <v>3</v>
      </c>
      <c r="E60" s="146" t="s">
        <v>941</v>
      </c>
      <c r="F60" s="147" t="s">
        <v>1038</v>
      </c>
      <c r="G60" s="147" t="s">
        <v>28</v>
      </c>
      <c r="H60" s="151" t="s">
        <v>1042</v>
      </c>
      <c r="I60" s="147" t="s">
        <v>542</v>
      </c>
      <c r="J60" s="243" t="s">
        <v>1252</v>
      </c>
      <c r="K60" s="151" t="s">
        <v>1040</v>
      </c>
      <c r="L60" s="147" t="s">
        <v>1040</v>
      </c>
      <c r="M60" s="147" t="s">
        <v>1041</v>
      </c>
      <c r="O60" s="124"/>
      <c r="P60" s="124"/>
      <c r="Q60" s="124"/>
      <c r="R60" s="115"/>
      <c r="S60" s="115"/>
    </row>
    <row r="61" spans="3:19" ht="47.25" x14ac:dyDescent="0.25">
      <c r="C61" s="119"/>
      <c r="D61" s="142">
        <v>4</v>
      </c>
      <c r="E61" s="146" t="s">
        <v>941</v>
      </c>
      <c r="F61" s="147" t="s">
        <v>1038</v>
      </c>
      <c r="G61" s="147" t="s">
        <v>28</v>
      </c>
      <c r="H61" s="151" t="s">
        <v>1043</v>
      </c>
      <c r="I61" s="147" t="s">
        <v>542</v>
      </c>
      <c r="J61" s="243" t="s">
        <v>1252</v>
      </c>
      <c r="K61" s="151" t="s">
        <v>1040</v>
      </c>
      <c r="L61" s="147" t="s">
        <v>1040</v>
      </c>
      <c r="M61" s="147" t="s">
        <v>1041</v>
      </c>
      <c r="O61" s="124"/>
      <c r="P61" s="124"/>
      <c r="Q61" s="124"/>
      <c r="R61" s="115"/>
      <c r="S61" s="115"/>
    </row>
    <row r="62" spans="3:19" ht="47.25" x14ac:dyDescent="0.25">
      <c r="C62" s="119"/>
      <c r="D62" s="142">
        <v>5</v>
      </c>
      <c r="E62" s="146" t="s">
        <v>941</v>
      </c>
      <c r="F62" s="147" t="s">
        <v>1038</v>
      </c>
      <c r="G62" s="147" t="s">
        <v>28</v>
      </c>
      <c r="H62" s="151" t="s">
        <v>1044</v>
      </c>
      <c r="I62" s="147" t="s">
        <v>542</v>
      </c>
      <c r="J62" s="243" t="s">
        <v>1252</v>
      </c>
      <c r="K62" s="151" t="s">
        <v>1040</v>
      </c>
      <c r="L62" s="147" t="s">
        <v>1040</v>
      </c>
      <c r="M62" s="147" t="s">
        <v>1041</v>
      </c>
      <c r="O62" s="124"/>
      <c r="P62" s="124"/>
      <c r="Q62" s="124"/>
      <c r="R62" s="115"/>
      <c r="S62" s="115"/>
    </row>
    <row r="63" spans="3:19" ht="47.25" x14ac:dyDescent="0.25">
      <c r="C63" s="119"/>
      <c r="D63" s="142">
        <v>6</v>
      </c>
      <c r="E63" s="146" t="s">
        <v>941</v>
      </c>
      <c r="F63" s="147" t="s">
        <v>1038</v>
      </c>
      <c r="G63" s="147" t="s">
        <v>28</v>
      </c>
      <c r="H63" s="151" t="s">
        <v>1045</v>
      </c>
      <c r="I63" s="147" t="s">
        <v>542</v>
      </c>
      <c r="J63" s="243" t="s">
        <v>1252</v>
      </c>
      <c r="K63" s="151" t="s">
        <v>1040</v>
      </c>
      <c r="L63" s="147" t="s">
        <v>1040</v>
      </c>
      <c r="M63" s="147" t="s">
        <v>1041</v>
      </c>
      <c r="O63" s="124"/>
      <c r="P63" s="124"/>
      <c r="Q63" s="124"/>
      <c r="R63" s="115"/>
      <c r="S63" s="115"/>
    </row>
    <row r="64" spans="3:19" ht="47.25" x14ac:dyDescent="0.25">
      <c r="C64" s="119"/>
      <c r="D64" s="142">
        <v>7</v>
      </c>
      <c r="E64" s="146" t="s">
        <v>941</v>
      </c>
      <c r="F64" s="147" t="s">
        <v>1038</v>
      </c>
      <c r="G64" s="147" t="s">
        <v>28</v>
      </c>
      <c r="H64" s="151" t="s">
        <v>1046</v>
      </c>
      <c r="I64" s="147" t="s">
        <v>542</v>
      </c>
      <c r="J64" s="243" t="s">
        <v>1252</v>
      </c>
      <c r="K64" s="151" t="s">
        <v>1040</v>
      </c>
      <c r="L64" s="147" t="s">
        <v>1040</v>
      </c>
      <c r="M64" s="147" t="s">
        <v>1041</v>
      </c>
      <c r="O64" s="124"/>
      <c r="P64" s="124"/>
      <c r="Q64" s="124"/>
      <c r="R64" s="115"/>
      <c r="S64" s="115"/>
    </row>
    <row r="65" spans="3:19" ht="47.25" x14ac:dyDescent="0.25">
      <c r="C65" s="119"/>
      <c r="D65" s="142">
        <v>8</v>
      </c>
      <c r="E65" s="146" t="s">
        <v>941</v>
      </c>
      <c r="F65" s="147" t="s">
        <v>1038</v>
      </c>
      <c r="G65" s="147" t="s">
        <v>28</v>
      </c>
      <c r="H65" s="151" t="s">
        <v>1047</v>
      </c>
      <c r="I65" s="147" t="s">
        <v>542</v>
      </c>
      <c r="J65" s="243" t="s">
        <v>1252</v>
      </c>
      <c r="K65" s="151" t="s">
        <v>1040</v>
      </c>
      <c r="L65" s="147" t="s">
        <v>1040</v>
      </c>
      <c r="M65" s="147" t="s">
        <v>1041</v>
      </c>
      <c r="O65" s="124"/>
      <c r="P65" s="124"/>
      <c r="Q65" s="124"/>
      <c r="R65" s="115"/>
      <c r="S65" s="115"/>
    </row>
    <row r="66" spans="3:19" ht="47.25" x14ac:dyDescent="0.25">
      <c r="C66" s="119"/>
      <c r="D66" s="142">
        <v>9</v>
      </c>
      <c r="E66" s="146" t="s">
        <v>941</v>
      </c>
      <c r="F66" s="147" t="s">
        <v>1038</v>
      </c>
      <c r="G66" s="147" t="s">
        <v>28</v>
      </c>
      <c r="H66" s="151" t="s">
        <v>1048</v>
      </c>
      <c r="I66" s="147" t="s">
        <v>542</v>
      </c>
      <c r="J66" s="243" t="s">
        <v>1252</v>
      </c>
      <c r="K66" s="151" t="s">
        <v>1040</v>
      </c>
      <c r="L66" s="147" t="s">
        <v>1040</v>
      </c>
      <c r="M66" s="147" t="s">
        <v>1041</v>
      </c>
      <c r="O66" s="124"/>
      <c r="P66" s="124"/>
      <c r="Q66" s="124"/>
      <c r="R66" s="115"/>
      <c r="S66" s="115"/>
    </row>
    <row r="67" spans="3:19" ht="47.25" x14ac:dyDescent="0.25">
      <c r="C67" s="119"/>
      <c r="D67" s="142">
        <v>10</v>
      </c>
      <c r="E67" s="146" t="s">
        <v>941</v>
      </c>
      <c r="F67" s="147" t="s">
        <v>1038</v>
      </c>
      <c r="G67" s="147" t="s">
        <v>28</v>
      </c>
      <c r="H67" s="151" t="s">
        <v>1049</v>
      </c>
      <c r="I67" s="147" t="s">
        <v>542</v>
      </c>
      <c r="J67" s="243" t="s">
        <v>1252</v>
      </c>
      <c r="K67" s="151" t="s">
        <v>1040</v>
      </c>
      <c r="L67" s="147" t="s">
        <v>1040</v>
      </c>
      <c r="M67" s="147" t="s">
        <v>1041</v>
      </c>
      <c r="O67" s="124"/>
      <c r="P67" s="124"/>
      <c r="Q67" s="124"/>
      <c r="R67" s="115"/>
      <c r="S67" s="115"/>
    </row>
    <row r="68" spans="3:19" ht="47.25" x14ac:dyDescent="0.25">
      <c r="C68" s="119"/>
      <c r="D68" s="142">
        <v>11</v>
      </c>
      <c r="E68" s="146" t="s">
        <v>941</v>
      </c>
      <c r="F68" s="147" t="s">
        <v>1038</v>
      </c>
      <c r="G68" s="147" t="s">
        <v>28</v>
      </c>
      <c r="H68" s="151" t="s">
        <v>1050</v>
      </c>
      <c r="I68" s="147" t="s">
        <v>542</v>
      </c>
      <c r="J68" s="243" t="s">
        <v>1252</v>
      </c>
      <c r="K68" s="151" t="s">
        <v>1040</v>
      </c>
      <c r="L68" s="147" t="s">
        <v>1040</v>
      </c>
      <c r="M68" s="147" t="s">
        <v>1041</v>
      </c>
      <c r="O68" s="124"/>
      <c r="P68" s="124"/>
      <c r="Q68" s="124"/>
      <c r="R68" s="115"/>
      <c r="S68" s="115"/>
    </row>
    <row r="69" spans="3:19" ht="47.25" x14ac:dyDescent="0.25">
      <c r="C69" s="119"/>
      <c r="D69" s="142">
        <v>12</v>
      </c>
      <c r="E69" s="146" t="s">
        <v>941</v>
      </c>
      <c r="F69" s="147" t="s">
        <v>1038</v>
      </c>
      <c r="G69" s="147" t="s">
        <v>28</v>
      </c>
      <c r="H69" s="151" t="s">
        <v>1051</v>
      </c>
      <c r="I69" s="147" t="s">
        <v>542</v>
      </c>
      <c r="J69" s="243" t="s">
        <v>1252</v>
      </c>
      <c r="K69" s="151" t="s">
        <v>1040</v>
      </c>
      <c r="L69" s="147" t="s">
        <v>1040</v>
      </c>
      <c r="M69" s="147" t="s">
        <v>1041</v>
      </c>
      <c r="O69" s="124"/>
      <c r="P69" s="124"/>
      <c r="Q69" s="124"/>
      <c r="R69" s="115"/>
      <c r="S69" s="115"/>
    </row>
    <row r="70" spans="3:19" ht="47.25" x14ac:dyDescent="0.25">
      <c r="C70" s="119"/>
      <c r="D70" s="142">
        <v>13</v>
      </c>
      <c r="E70" s="146" t="s">
        <v>941</v>
      </c>
      <c r="F70" s="147" t="s">
        <v>1038</v>
      </c>
      <c r="G70" s="147" t="s">
        <v>28</v>
      </c>
      <c r="H70" s="151" t="s">
        <v>1052</v>
      </c>
      <c r="I70" s="147" t="s">
        <v>542</v>
      </c>
      <c r="J70" s="243" t="s">
        <v>1252</v>
      </c>
      <c r="K70" s="151" t="s">
        <v>1040</v>
      </c>
      <c r="L70" s="147" t="s">
        <v>1040</v>
      </c>
      <c r="M70" s="147" t="s">
        <v>1041</v>
      </c>
      <c r="O70" s="124"/>
      <c r="P70" s="124"/>
      <c r="Q70" s="124"/>
      <c r="R70" s="115"/>
      <c r="S70" s="115"/>
    </row>
    <row r="71" spans="3:19" ht="47.25" x14ac:dyDescent="0.25">
      <c r="C71" s="119"/>
      <c r="D71" s="142">
        <v>14</v>
      </c>
      <c r="E71" s="146" t="s">
        <v>941</v>
      </c>
      <c r="F71" s="147" t="s">
        <v>1038</v>
      </c>
      <c r="G71" s="147" t="s">
        <v>28</v>
      </c>
      <c r="H71" s="151" t="s">
        <v>1053</v>
      </c>
      <c r="I71" s="147" t="s">
        <v>542</v>
      </c>
      <c r="J71" s="243" t="s">
        <v>1252</v>
      </c>
      <c r="K71" s="151" t="s">
        <v>1040</v>
      </c>
      <c r="L71" s="147" t="s">
        <v>1040</v>
      </c>
      <c r="M71" s="147" t="s">
        <v>1041</v>
      </c>
      <c r="O71" s="124"/>
      <c r="P71" s="124"/>
      <c r="Q71" s="124"/>
      <c r="R71" s="115"/>
      <c r="S71" s="115"/>
    </row>
    <row r="72" spans="3:19" ht="47.25" x14ac:dyDescent="0.25">
      <c r="C72" s="119"/>
      <c r="D72" s="142">
        <v>15</v>
      </c>
      <c r="E72" s="146" t="s">
        <v>941</v>
      </c>
      <c r="F72" s="147" t="s">
        <v>1038</v>
      </c>
      <c r="G72" s="147" t="s">
        <v>28</v>
      </c>
      <c r="H72" s="151" t="s">
        <v>1054</v>
      </c>
      <c r="I72" s="147" t="s">
        <v>542</v>
      </c>
      <c r="J72" s="243" t="s">
        <v>1252</v>
      </c>
      <c r="K72" s="151" t="s">
        <v>1040</v>
      </c>
      <c r="L72" s="147" t="s">
        <v>1040</v>
      </c>
      <c r="M72" s="147" t="s">
        <v>1041</v>
      </c>
      <c r="O72" s="124"/>
      <c r="P72" s="124"/>
      <c r="Q72" s="124"/>
      <c r="R72" s="115"/>
      <c r="S72" s="115"/>
    </row>
    <row r="73" spans="3:19" ht="47.25" x14ac:dyDescent="0.25">
      <c r="C73" s="119"/>
      <c r="D73" s="142">
        <v>16</v>
      </c>
      <c r="E73" s="146" t="s">
        <v>941</v>
      </c>
      <c r="F73" s="147" t="s">
        <v>1038</v>
      </c>
      <c r="G73" s="147" t="s">
        <v>28</v>
      </c>
      <c r="H73" s="151" t="s">
        <v>1055</v>
      </c>
      <c r="I73" s="147" t="s">
        <v>542</v>
      </c>
      <c r="J73" s="243" t="s">
        <v>1252</v>
      </c>
      <c r="K73" s="151" t="s">
        <v>1040</v>
      </c>
      <c r="L73" s="147" t="s">
        <v>1040</v>
      </c>
      <c r="M73" s="147" t="s">
        <v>1041</v>
      </c>
      <c r="O73" s="124"/>
      <c r="P73" s="124"/>
      <c r="Q73" s="124"/>
      <c r="R73" s="115"/>
      <c r="S73" s="115"/>
    </row>
    <row r="74" spans="3:19" ht="47.25" x14ac:dyDescent="0.25">
      <c r="C74" s="119"/>
      <c r="D74" s="142">
        <v>17</v>
      </c>
      <c r="E74" s="146" t="s">
        <v>941</v>
      </c>
      <c r="F74" s="147" t="s">
        <v>1038</v>
      </c>
      <c r="G74" s="147" t="s">
        <v>28</v>
      </c>
      <c r="H74" s="151" t="s">
        <v>1056</v>
      </c>
      <c r="I74" s="147" t="s">
        <v>542</v>
      </c>
      <c r="J74" s="243" t="s">
        <v>1252</v>
      </c>
      <c r="K74" s="151" t="s">
        <v>1040</v>
      </c>
      <c r="L74" s="147" t="s">
        <v>1040</v>
      </c>
      <c r="M74" s="147" t="s">
        <v>1041</v>
      </c>
      <c r="O74" s="124"/>
      <c r="P74" s="124"/>
      <c r="Q74" s="124"/>
      <c r="R74" s="115"/>
      <c r="S74" s="115"/>
    </row>
    <row r="75" spans="3:19" ht="47.25" x14ac:dyDescent="0.25">
      <c r="C75" s="119"/>
      <c r="D75" s="142">
        <v>18</v>
      </c>
      <c r="E75" s="146" t="s">
        <v>941</v>
      </c>
      <c r="F75" s="147" t="s">
        <v>1038</v>
      </c>
      <c r="G75" s="147" t="s">
        <v>28</v>
      </c>
      <c r="H75" s="151" t="s">
        <v>1057</v>
      </c>
      <c r="I75" s="147" t="s">
        <v>542</v>
      </c>
      <c r="J75" s="243" t="s">
        <v>1252</v>
      </c>
      <c r="K75" s="151" t="s">
        <v>1040</v>
      </c>
      <c r="L75" s="147" t="s">
        <v>1040</v>
      </c>
      <c r="M75" s="147" t="s">
        <v>1041</v>
      </c>
      <c r="O75" s="124"/>
      <c r="P75" s="124"/>
      <c r="Q75" s="124"/>
      <c r="R75" s="115"/>
      <c r="S75" s="115"/>
    </row>
    <row r="76" spans="3:19" ht="47.25" x14ac:dyDescent="0.25">
      <c r="C76" s="119"/>
      <c r="D76" s="142">
        <v>19</v>
      </c>
      <c r="E76" s="146" t="s">
        <v>941</v>
      </c>
      <c r="F76" s="147" t="s">
        <v>1038</v>
      </c>
      <c r="G76" s="147" t="s">
        <v>28</v>
      </c>
      <c r="H76" s="151" t="s">
        <v>1058</v>
      </c>
      <c r="I76" s="147" t="s">
        <v>542</v>
      </c>
      <c r="J76" s="243" t="s">
        <v>1252</v>
      </c>
      <c r="K76" s="151" t="s">
        <v>1040</v>
      </c>
      <c r="L76" s="147" t="s">
        <v>1040</v>
      </c>
      <c r="M76" s="147" t="s">
        <v>1041</v>
      </c>
      <c r="O76" s="124"/>
      <c r="P76" s="124"/>
      <c r="Q76" s="124"/>
      <c r="R76" s="115"/>
      <c r="S76" s="115"/>
    </row>
    <row r="77" spans="3:19" ht="47.25" x14ac:dyDescent="0.25">
      <c r="C77" s="119"/>
      <c r="D77" s="142">
        <v>20</v>
      </c>
      <c r="E77" s="146" t="s">
        <v>941</v>
      </c>
      <c r="F77" s="147" t="s">
        <v>1038</v>
      </c>
      <c r="G77" s="147" t="s">
        <v>28</v>
      </c>
      <c r="H77" s="151" t="s">
        <v>1059</v>
      </c>
      <c r="I77" s="147" t="s">
        <v>542</v>
      </c>
      <c r="J77" s="243" t="s">
        <v>1252</v>
      </c>
      <c r="K77" s="151" t="s">
        <v>1040</v>
      </c>
      <c r="L77" s="147" t="s">
        <v>1040</v>
      </c>
      <c r="M77" s="147" t="s">
        <v>1041</v>
      </c>
      <c r="O77" s="124"/>
      <c r="P77" s="124"/>
      <c r="Q77" s="124"/>
      <c r="R77" s="115"/>
      <c r="S77" s="115"/>
    </row>
    <row r="78" spans="3:19" ht="47.25" x14ac:dyDescent="0.25">
      <c r="C78" s="119"/>
      <c r="D78" s="142">
        <v>21</v>
      </c>
      <c r="E78" s="146" t="s">
        <v>941</v>
      </c>
      <c r="F78" s="147" t="s">
        <v>1038</v>
      </c>
      <c r="G78" s="147" t="s">
        <v>28</v>
      </c>
      <c r="H78" s="151" t="s">
        <v>1060</v>
      </c>
      <c r="I78" s="147" t="s">
        <v>542</v>
      </c>
      <c r="J78" s="243" t="s">
        <v>1252</v>
      </c>
      <c r="K78" s="151" t="s">
        <v>1040</v>
      </c>
      <c r="L78" s="147" t="s">
        <v>1040</v>
      </c>
      <c r="M78" s="147" t="s">
        <v>1041</v>
      </c>
      <c r="O78" s="124"/>
      <c r="P78" s="124"/>
      <c r="Q78" s="124"/>
      <c r="R78" s="115"/>
      <c r="S78" s="115"/>
    </row>
    <row r="79" spans="3:19" ht="47.25" x14ac:dyDescent="0.25">
      <c r="C79" s="119"/>
      <c r="D79" s="142">
        <v>22</v>
      </c>
      <c r="E79" s="146" t="s">
        <v>941</v>
      </c>
      <c r="F79" s="147" t="s">
        <v>1038</v>
      </c>
      <c r="G79" s="147" t="s">
        <v>28</v>
      </c>
      <c r="H79" s="151" t="s">
        <v>1061</v>
      </c>
      <c r="I79" s="147" t="s">
        <v>542</v>
      </c>
      <c r="J79" s="243" t="s">
        <v>1252</v>
      </c>
      <c r="K79" s="151" t="s">
        <v>1040</v>
      </c>
      <c r="L79" s="147" t="s">
        <v>1040</v>
      </c>
      <c r="M79" s="147" t="s">
        <v>1041</v>
      </c>
      <c r="O79" s="124"/>
      <c r="P79" s="124"/>
      <c r="Q79" s="124"/>
      <c r="R79" s="115"/>
      <c r="S79" s="115"/>
    </row>
    <row r="80" spans="3:19" ht="47.25" x14ac:dyDescent="0.25">
      <c r="C80" s="119"/>
      <c r="D80" s="142">
        <v>23</v>
      </c>
      <c r="E80" s="146" t="s">
        <v>941</v>
      </c>
      <c r="F80" s="147" t="s">
        <v>1038</v>
      </c>
      <c r="G80" s="147" t="s">
        <v>28</v>
      </c>
      <c r="H80" s="151" t="s">
        <v>1062</v>
      </c>
      <c r="I80" s="147" t="s">
        <v>542</v>
      </c>
      <c r="J80" s="243" t="s">
        <v>1252</v>
      </c>
      <c r="K80" s="151" t="s">
        <v>1040</v>
      </c>
      <c r="L80" s="147" t="s">
        <v>1040</v>
      </c>
      <c r="M80" s="147" t="s">
        <v>1041</v>
      </c>
      <c r="O80" s="124"/>
      <c r="P80" s="124"/>
      <c r="Q80" s="124"/>
      <c r="R80" s="115"/>
      <c r="S80" s="115"/>
    </row>
    <row r="81" spans="3:19" ht="47.25" x14ac:dyDescent="0.25">
      <c r="C81" s="119"/>
      <c r="D81" s="142">
        <v>24</v>
      </c>
      <c r="E81" s="146" t="s">
        <v>941</v>
      </c>
      <c r="F81" s="147" t="s">
        <v>1038</v>
      </c>
      <c r="G81" s="147" t="s">
        <v>28</v>
      </c>
      <c r="H81" s="151" t="s">
        <v>1063</v>
      </c>
      <c r="I81" s="147" t="s">
        <v>542</v>
      </c>
      <c r="J81" s="243" t="s">
        <v>1252</v>
      </c>
      <c r="K81" s="151" t="s">
        <v>1040</v>
      </c>
      <c r="L81" s="147" t="s">
        <v>1040</v>
      </c>
      <c r="M81" s="147" t="s">
        <v>1041</v>
      </c>
      <c r="O81" s="124"/>
      <c r="P81" s="124"/>
      <c r="Q81" s="124"/>
      <c r="R81" s="115"/>
      <c r="S81" s="115"/>
    </row>
    <row r="82" spans="3:19" ht="47.25" x14ac:dyDescent="0.25">
      <c r="C82" s="119"/>
      <c r="D82" s="142">
        <v>25</v>
      </c>
      <c r="E82" s="146" t="s">
        <v>941</v>
      </c>
      <c r="F82" s="147" t="s">
        <v>1038</v>
      </c>
      <c r="G82" s="147" t="s">
        <v>28</v>
      </c>
      <c r="H82" s="151" t="s">
        <v>1064</v>
      </c>
      <c r="I82" s="147" t="s">
        <v>542</v>
      </c>
      <c r="J82" s="243" t="s">
        <v>1252</v>
      </c>
      <c r="K82" s="151" t="s">
        <v>1040</v>
      </c>
      <c r="L82" s="147" t="s">
        <v>1040</v>
      </c>
      <c r="M82" s="147" t="s">
        <v>1041</v>
      </c>
      <c r="O82" s="124"/>
      <c r="P82" s="124"/>
      <c r="Q82" s="124"/>
      <c r="R82" s="115"/>
      <c r="S82" s="115"/>
    </row>
    <row r="83" spans="3:19" ht="47.25" x14ac:dyDescent="0.25">
      <c r="C83" s="119"/>
      <c r="D83" s="142">
        <v>26</v>
      </c>
      <c r="E83" s="146" t="s">
        <v>941</v>
      </c>
      <c r="F83" s="147" t="s">
        <v>1038</v>
      </c>
      <c r="G83" s="147" t="s">
        <v>28</v>
      </c>
      <c r="H83" s="151" t="s">
        <v>1065</v>
      </c>
      <c r="I83" s="147" t="s">
        <v>542</v>
      </c>
      <c r="J83" s="243" t="s">
        <v>1252</v>
      </c>
      <c r="K83" s="151" t="s">
        <v>1040</v>
      </c>
      <c r="L83" s="147" t="s">
        <v>1040</v>
      </c>
      <c r="M83" s="147" t="s">
        <v>1041</v>
      </c>
      <c r="O83" s="124"/>
      <c r="P83" s="124"/>
      <c r="Q83" s="124"/>
      <c r="R83" s="115"/>
      <c r="S83" s="115"/>
    </row>
    <row r="84" spans="3:19" ht="47.25" x14ac:dyDescent="0.25">
      <c r="C84" s="119"/>
      <c r="D84" s="142">
        <v>27</v>
      </c>
      <c r="E84" s="146" t="s">
        <v>941</v>
      </c>
      <c r="F84" s="147" t="s">
        <v>1038</v>
      </c>
      <c r="G84" s="147" t="s">
        <v>28</v>
      </c>
      <c r="H84" s="151" t="s">
        <v>1066</v>
      </c>
      <c r="I84" s="147" t="s">
        <v>542</v>
      </c>
      <c r="J84" s="243" t="s">
        <v>1252</v>
      </c>
      <c r="K84" s="151" t="s">
        <v>1040</v>
      </c>
      <c r="L84" s="147" t="s">
        <v>1040</v>
      </c>
      <c r="M84" s="147" t="s">
        <v>1041</v>
      </c>
      <c r="O84" s="124"/>
      <c r="P84" s="124"/>
      <c r="Q84" s="124"/>
      <c r="R84" s="115"/>
      <c r="S84" s="115"/>
    </row>
    <row r="85" spans="3:19" ht="47.25" x14ac:dyDescent="0.25">
      <c r="C85" s="119"/>
      <c r="D85" s="142">
        <v>28</v>
      </c>
      <c r="E85" s="146" t="s">
        <v>941</v>
      </c>
      <c r="F85" s="147" t="s">
        <v>1038</v>
      </c>
      <c r="G85" s="147" t="s">
        <v>28</v>
      </c>
      <c r="H85" s="151" t="s">
        <v>1067</v>
      </c>
      <c r="I85" s="147" t="s">
        <v>542</v>
      </c>
      <c r="J85" s="243" t="s">
        <v>1252</v>
      </c>
      <c r="K85" s="151" t="s">
        <v>1040</v>
      </c>
      <c r="L85" s="147" t="s">
        <v>1040</v>
      </c>
      <c r="M85" s="147" t="s">
        <v>1041</v>
      </c>
      <c r="O85" s="124"/>
      <c r="P85" s="124"/>
      <c r="Q85" s="124"/>
      <c r="R85" s="115"/>
      <c r="S85" s="115"/>
    </row>
    <row r="86" spans="3:19" ht="47.25" x14ac:dyDescent="0.25">
      <c r="C86" s="119"/>
      <c r="D86" s="142">
        <v>29</v>
      </c>
      <c r="E86" s="146" t="s">
        <v>941</v>
      </c>
      <c r="F86" s="147" t="s">
        <v>1038</v>
      </c>
      <c r="G86" s="147" t="s">
        <v>28</v>
      </c>
      <c r="H86" s="151" t="s">
        <v>1068</v>
      </c>
      <c r="I86" s="147" t="s">
        <v>542</v>
      </c>
      <c r="J86" s="243" t="s">
        <v>1252</v>
      </c>
      <c r="K86" s="151" t="s">
        <v>1040</v>
      </c>
      <c r="L86" s="147" t="s">
        <v>1040</v>
      </c>
      <c r="M86" s="147" t="s">
        <v>1041</v>
      </c>
      <c r="O86" s="124"/>
      <c r="P86" s="124"/>
      <c r="Q86" s="124"/>
      <c r="R86" s="115"/>
      <c r="S86" s="115"/>
    </row>
    <row r="87" spans="3:19" ht="47.25" x14ac:dyDescent="0.25">
      <c r="C87" s="119"/>
      <c r="D87" s="142">
        <v>30</v>
      </c>
      <c r="E87" s="146" t="s">
        <v>941</v>
      </c>
      <c r="F87" s="147" t="s">
        <v>1038</v>
      </c>
      <c r="G87" s="147" t="s">
        <v>28</v>
      </c>
      <c r="H87" s="151" t="s">
        <v>1069</v>
      </c>
      <c r="I87" s="147" t="s">
        <v>542</v>
      </c>
      <c r="J87" s="243" t="s">
        <v>1252</v>
      </c>
      <c r="K87" s="151" t="s">
        <v>1040</v>
      </c>
      <c r="L87" s="147" t="s">
        <v>1040</v>
      </c>
      <c r="M87" s="147" t="s">
        <v>1041</v>
      </c>
      <c r="O87" s="124"/>
      <c r="P87" s="124"/>
      <c r="Q87" s="124"/>
      <c r="R87" s="115"/>
      <c r="S87" s="115"/>
    </row>
    <row r="88" spans="3:19" ht="47.25" x14ac:dyDescent="0.25">
      <c r="C88" s="119"/>
      <c r="D88" s="142">
        <v>31</v>
      </c>
      <c r="E88" s="146" t="s">
        <v>941</v>
      </c>
      <c r="F88" s="147" t="s">
        <v>1038</v>
      </c>
      <c r="G88" s="147" t="s">
        <v>28</v>
      </c>
      <c r="H88" s="151" t="s">
        <v>1070</v>
      </c>
      <c r="I88" s="147" t="s">
        <v>542</v>
      </c>
      <c r="J88" s="243" t="s">
        <v>1252</v>
      </c>
      <c r="K88" s="151" t="s">
        <v>1040</v>
      </c>
      <c r="L88" s="147" t="s">
        <v>1040</v>
      </c>
      <c r="M88" s="147" t="s">
        <v>1041</v>
      </c>
      <c r="O88" s="124"/>
      <c r="P88" s="124"/>
      <c r="Q88" s="124"/>
      <c r="R88" s="115"/>
      <c r="S88" s="115"/>
    </row>
    <row r="89" spans="3:19" ht="47.25" x14ac:dyDescent="0.25">
      <c r="C89" s="119"/>
      <c r="D89" s="142">
        <v>32</v>
      </c>
      <c r="E89" s="146" t="s">
        <v>941</v>
      </c>
      <c r="F89" s="147" t="s">
        <v>1038</v>
      </c>
      <c r="G89" s="147" t="s">
        <v>28</v>
      </c>
      <c r="H89" s="151" t="s">
        <v>1071</v>
      </c>
      <c r="I89" s="147" t="s">
        <v>542</v>
      </c>
      <c r="J89" s="243" t="s">
        <v>1252</v>
      </c>
      <c r="K89" s="151" t="s">
        <v>1040</v>
      </c>
      <c r="L89" s="147" t="s">
        <v>1040</v>
      </c>
      <c r="M89" s="147" t="s">
        <v>1041</v>
      </c>
      <c r="O89" s="124"/>
      <c r="P89" s="124"/>
      <c r="Q89" s="124"/>
      <c r="R89" s="115"/>
      <c r="S89" s="115"/>
    </row>
    <row r="90" spans="3:19" ht="47.25" x14ac:dyDescent="0.25">
      <c r="C90" s="119"/>
      <c r="D90" s="142">
        <v>33</v>
      </c>
      <c r="E90" s="146" t="s">
        <v>941</v>
      </c>
      <c r="F90" s="147" t="s">
        <v>1038</v>
      </c>
      <c r="G90" s="147" t="s">
        <v>28</v>
      </c>
      <c r="H90" s="151" t="s">
        <v>1072</v>
      </c>
      <c r="I90" s="147" t="s">
        <v>542</v>
      </c>
      <c r="J90" s="243" t="s">
        <v>1252</v>
      </c>
      <c r="K90" s="151" t="s">
        <v>1040</v>
      </c>
      <c r="L90" s="147" t="s">
        <v>1040</v>
      </c>
      <c r="M90" s="147" t="s">
        <v>1041</v>
      </c>
      <c r="O90" s="124"/>
      <c r="P90" s="124"/>
      <c r="Q90" s="124"/>
      <c r="R90" s="115"/>
      <c r="S90" s="115"/>
    </row>
    <row r="91" spans="3:19" ht="47.25" x14ac:dyDescent="0.25">
      <c r="C91" s="119"/>
      <c r="D91" s="142">
        <v>34</v>
      </c>
      <c r="E91" s="146" t="s">
        <v>941</v>
      </c>
      <c r="F91" s="147" t="s">
        <v>1038</v>
      </c>
      <c r="G91" s="147" t="s">
        <v>28</v>
      </c>
      <c r="H91" s="151" t="s">
        <v>1073</v>
      </c>
      <c r="I91" s="147" t="s">
        <v>542</v>
      </c>
      <c r="J91" s="243" t="s">
        <v>1252</v>
      </c>
      <c r="K91" s="151" t="s">
        <v>1040</v>
      </c>
      <c r="L91" s="147" t="s">
        <v>1040</v>
      </c>
      <c r="M91" s="147" t="s">
        <v>1041</v>
      </c>
      <c r="O91" s="124"/>
      <c r="P91" s="124"/>
      <c r="Q91" s="124"/>
      <c r="R91" s="115"/>
      <c r="S91" s="115"/>
    </row>
    <row r="92" spans="3:19" ht="47.25" x14ac:dyDescent="0.25">
      <c r="C92" s="119"/>
      <c r="D92" s="142">
        <v>35</v>
      </c>
      <c r="E92" s="146" t="s">
        <v>941</v>
      </c>
      <c r="F92" s="147" t="s">
        <v>1038</v>
      </c>
      <c r="G92" s="147" t="s">
        <v>28</v>
      </c>
      <c r="H92" s="151" t="s">
        <v>1074</v>
      </c>
      <c r="I92" s="147" t="s">
        <v>542</v>
      </c>
      <c r="J92" s="243" t="s">
        <v>1252</v>
      </c>
      <c r="K92" s="151" t="s">
        <v>1040</v>
      </c>
      <c r="L92" s="147" t="s">
        <v>1040</v>
      </c>
      <c r="M92" s="147" t="s">
        <v>1041</v>
      </c>
      <c r="O92" s="124"/>
      <c r="P92" s="124"/>
      <c r="Q92" s="124"/>
      <c r="R92" s="115"/>
      <c r="S92" s="115"/>
    </row>
    <row r="93" spans="3:19" ht="47.25" x14ac:dyDescent="0.25">
      <c r="C93" s="119"/>
      <c r="D93" s="142">
        <v>36</v>
      </c>
      <c r="E93" s="146" t="s">
        <v>941</v>
      </c>
      <c r="F93" s="147" t="s">
        <v>1038</v>
      </c>
      <c r="G93" s="147" t="s">
        <v>28</v>
      </c>
      <c r="H93" s="151" t="s">
        <v>1075</v>
      </c>
      <c r="I93" s="147" t="s">
        <v>542</v>
      </c>
      <c r="J93" s="243" t="s">
        <v>1252</v>
      </c>
      <c r="K93" s="151" t="s">
        <v>1040</v>
      </c>
      <c r="L93" s="147" t="s">
        <v>1040</v>
      </c>
      <c r="M93" s="147" t="s">
        <v>1041</v>
      </c>
      <c r="O93" s="124"/>
      <c r="P93" s="124"/>
      <c r="Q93" s="124"/>
      <c r="R93" s="115"/>
      <c r="S93" s="115"/>
    </row>
    <row r="94" spans="3:19" ht="47.25" x14ac:dyDescent="0.25">
      <c r="C94" s="119"/>
      <c r="D94" s="142">
        <v>37</v>
      </c>
      <c r="E94" s="146" t="s">
        <v>941</v>
      </c>
      <c r="F94" s="147" t="s">
        <v>1038</v>
      </c>
      <c r="G94" s="147" t="s">
        <v>28</v>
      </c>
      <c r="H94" s="151" t="s">
        <v>1076</v>
      </c>
      <c r="I94" s="147" t="s">
        <v>542</v>
      </c>
      <c r="J94" s="243" t="s">
        <v>1252</v>
      </c>
      <c r="K94" s="151" t="s">
        <v>1040</v>
      </c>
      <c r="L94" s="147" t="s">
        <v>1040</v>
      </c>
      <c r="M94" s="147" t="s">
        <v>1041</v>
      </c>
      <c r="O94" s="124"/>
      <c r="P94" s="124"/>
      <c r="Q94" s="124"/>
      <c r="R94" s="115"/>
      <c r="S94" s="115"/>
    </row>
    <row r="95" spans="3:19" ht="47.25" x14ac:dyDescent="0.25">
      <c r="C95" s="119"/>
      <c r="D95" s="142">
        <v>38</v>
      </c>
      <c r="E95" s="146" t="s">
        <v>941</v>
      </c>
      <c r="F95" s="147" t="s">
        <v>1038</v>
      </c>
      <c r="G95" s="147" t="s">
        <v>28</v>
      </c>
      <c r="H95" s="151" t="s">
        <v>1077</v>
      </c>
      <c r="I95" s="147" t="s">
        <v>542</v>
      </c>
      <c r="J95" s="243" t="s">
        <v>1252</v>
      </c>
      <c r="K95" s="151" t="s">
        <v>1040</v>
      </c>
      <c r="L95" s="147" t="s">
        <v>1040</v>
      </c>
      <c r="M95" s="147" t="s">
        <v>1041</v>
      </c>
      <c r="O95" s="124"/>
      <c r="P95" s="124"/>
      <c r="Q95" s="124"/>
      <c r="R95" s="115"/>
      <c r="S95" s="115"/>
    </row>
    <row r="96" spans="3:19" ht="47.25" x14ac:dyDescent="0.25">
      <c r="C96" s="119"/>
      <c r="D96" s="142">
        <v>39</v>
      </c>
      <c r="E96" s="146" t="s">
        <v>941</v>
      </c>
      <c r="F96" s="147" t="s">
        <v>1038</v>
      </c>
      <c r="G96" s="147" t="s">
        <v>28</v>
      </c>
      <c r="H96" s="151" t="s">
        <v>1078</v>
      </c>
      <c r="I96" s="147" t="s">
        <v>542</v>
      </c>
      <c r="J96" s="243" t="s">
        <v>1252</v>
      </c>
      <c r="K96" s="151" t="s">
        <v>1040</v>
      </c>
      <c r="L96" s="147" t="s">
        <v>1040</v>
      </c>
      <c r="M96" s="147" t="s">
        <v>1041</v>
      </c>
      <c r="O96" s="124"/>
      <c r="P96" s="124"/>
      <c r="Q96" s="124"/>
      <c r="R96" s="115"/>
      <c r="S96" s="115"/>
    </row>
    <row r="97" spans="3:19" ht="47.25" x14ac:dyDescent="0.25">
      <c r="C97" s="119"/>
      <c r="D97" s="142">
        <v>40</v>
      </c>
      <c r="E97" s="146" t="s">
        <v>941</v>
      </c>
      <c r="F97" s="147" t="s">
        <v>1038</v>
      </c>
      <c r="G97" s="147" t="s">
        <v>28</v>
      </c>
      <c r="H97" s="151" t="s">
        <v>1079</v>
      </c>
      <c r="I97" s="147" t="s">
        <v>542</v>
      </c>
      <c r="J97" s="243" t="s">
        <v>1252</v>
      </c>
      <c r="K97" s="151" t="s">
        <v>1040</v>
      </c>
      <c r="L97" s="147" t="s">
        <v>1040</v>
      </c>
      <c r="M97" s="147" t="s">
        <v>1041</v>
      </c>
      <c r="O97" s="124"/>
      <c r="P97" s="124"/>
      <c r="Q97" s="124"/>
      <c r="R97" s="115"/>
      <c r="S97" s="115"/>
    </row>
    <row r="98" spans="3:19" ht="47.25" x14ac:dyDescent="0.25">
      <c r="C98" s="119"/>
      <c r="D98" s="142">
        <v>41</v>
      </c>
      <c r="E98" s="146" t="s">
        <v>941</v>
      </c>
      <c r="F98" s="147" t="s">
        <v>1038</v>
      </c>
      <c r="G98" s="147" t="s">
        <v>28</v>
      </c>
      <c r="H98" s="151" t="s">
        <v>1080</v>
      </c>
      <c r="I98" s="147" t="s">
        <v>542</v>
      </c>
      <c r="J98" s="243" t="s">
        <v>1252</v>
      </c>
      <c r="K98" s="151" t="s">
        <v>1040</v>
      </c>
      <c r="L98" s="147" t="s">
        <v>1040</v>
      </c>
      <c r="M98" s="147" t="s">
        <v>1041</v>
      </c>
      <c r="O98" s="124"/>
      <c r="P98" s="124"/>
      <c r="Q98" s="124"/>
      <c r="R98" s="115"/>
      <c r="S98" s="115"/>
    </row>
    <row r="99" spans="3:19" ht="47.25" x14ac:dyDescent="0.25">
      <c r="C99" s="119"/>
      <c r="D99" s="142">
        <v>42</v>
      </c>
      <c r="E99" s="146" t="s">
        <v>941</v>
      </c>
      <c r="F99" s="147" t="s">
        <v>1038</v>
      </c>
      <c r="G99" s="147" t="s">
        <v>28</v>
      </c>
      <c r="H99" s="151" t="s">
        <v>1081</v>
      </c>
      <c r="I99" s="147" t="s">
        <v>542</v>
      </c>
      <c r="J99" s="243" t="s">
        <v>1252</v>
      </c>
      <c r="K99" s="151" t="s">
        <v>1040</v>
      </c>
      <c r="L99" s="147" t="s">
        <v>1040</v>
      </c>
      <c r="M99" s="147" t="s">
        <v>1041</v>
      </c>
      <c r="O99" s="124"/>
      <c r="P99" s="124"/>
      <c r="Q99" s="124"/>
      <c r="R99" s="115"/>
      <c r="S99" s="115"/>
    </row>
    <row r="100" spans="3:19" ht="47.25" x14ac:dyDescent="0.25">
      <c r="C100" s="119"/>
      <c r="D100" s="142">
        <v>43</v>
      </c>
      <c r="E100" s="146" t="s">
        <v>941</v>
      </c>
      <c r="F100" s="147" t="s">
        <v>1038</v>
      </c>
      <c r="G100" s="147" t="s">
        <v>28</v>
      </c>
      <c r="H100" s="151" t="s">
        <v>1082</v>
      </c>
      <c r="I100" s="147" t="s">
        <v>542</v>
      </c>
      <c r="J100" s="243" t="s">
        <v>1252</v>
      </c>
      <c r="K100" s="151" t="s">
        <v>1040</v>
      </c>
      <c r="L100" s="147" t="s">
        <v>1040</v>
      </c>
      <c r="M100" s="147" t="s">
        <v>1041</v>
      </c>
      <c r="O100" s="124"/>
      <c r="P100" s="124"/>
      <c r="Q100" s="124"/>
      <c r="R100" s="115"/>
      <c r="S100" s="115"/>
    </row>
    <row r="101" spans="3:19" ht="48.75" customHeight="1" x14ac:dyDescent="0.25">
      <c r="C101" s="119"/>
      <c r="D101" s="142"/>
      <c r="E101" s="157"/>
      <c r="F101" s="106"/>
      <c r="G101" s="106"/>
      <c r="H101" s="158"/>
      <c r="I101" s="106"/>
      <c r="J101" s="106"/>
      <c r="K101" s="158"/>
      <c r="L101" s="106"/>
      <c r="M101" s="106"/>
      <c r="O101" s="124"/>
      <c r="P101" s="124"/>
      <c r="Q101" s="124"/>
      <c r="R101" s="115"/>
      <c r="S101" s="115"/>
    </row>
    <row r="102" spans="3:19" x14ac:dyDescent="0.25">
      <c r="C102" s="119"/>
      <c r="D102" s="120"/>
      <c r="E102" s="157"/>
      <c r="F102" s="106"/>
      <c r="G102" s="106"/>
      <c r="H102" s="158"/>
      <c r="I102" s="106"/>
      <c r="J102" s="106"/>
      <c r="K102" s="158"/>
      <c r="L102" s="106"/>
      <c r="M102" s="106"/>
      <c r="N102" s="124"/>
      <c r="O102" s="124"/>
      <c r="P102" s="124"/>
      <c r="Q102" s="124"/>
      <c r="R102" s="115"/>
      <c r="S102" s="115"/>
    </row>
    <row r="103" spans="3:19" x14ac:dyDescent="0.25">
      <c r="C103" s="119"/>
      <c r="D103" s="145"/>
      <c r="E103" s="124"/>
      <c r="F103" s="124"/>
      <c r="G103" s="124"/>
      <c r="H103" s="145"/>
      <c r="I103" s="124"/>
      <c r="J103" s="124"/>
      <c r="K103" s="124"/>
      <c r="L103" s="124"/>
      <c r="M103" s="124"/>
      <c r="N103" s="124"/>
      <c r="O103" s="124"/>
      <c r="P103" s="124"/>
      <c r="Q103" s="124"/>
      <c r="R103" s="115"/>
      <c r="S103" s="115"/>
    </row>
    <row r="104" spans="3:19" ht="16.5" thickBot="1" x14ac:dyDescent="0.3">
      <c r="C104" s="119"/>
      <c r="D104" s="124"/>
      <c r="E104" s="124"/>
      <c r="F104" s="124"/>
      <c r="G104" s="145"/>
      <c r="H104" s="124"/>
      <c r="I104" s="124"/>
      <c r="J104" s="124"/>
      <c r="K104" s="124"/>
      <c r="L104" s="124"/>
      <c r="M104" s="124"/>
      <c r="N104" s="124"/>
      <c r="O104" s="124"/>
      <c r="P104" s="124"/>
      <c r="Q104" s="124"/>
      <c r="R104" s="115"/>
      <c r="S104" s="115"/>
    </row>
    <row r="105" spans="3:19" ht="24" thickBot="1" x14ac:dyDescent="0.4">
      <c r="C105" s="119"/>
      <c r="D105" s="1308" t="s">
        <v>104</v>
      </c>
      <c r="E105" s="1309"/>
      <c r="F105" s="1309"/>
      <c r="G105" s="1309"/>
      <c r="H105" s="1309"/>
      <c r="I105" s="1309"/>
      <c r="J105" s="1309"/>
      <c r="K105" s="1309"/>
      <c r="L105" s="1309"/>
      <c r="M105" s="1309"/>
      <c r="N105" s="1309"/>
      <c r="O105" s="1309"/>
      <c r="P105" s="1309"/>
      <c r="Q105" s="1309"/>
      <c r="R105" s="1310"/>
      <c r="S105" s="115"/>
    </row>
    <row r="106" spans="3:19" ht="39" customHeight="1" x14ac:dyDescent="0.35">
      <c r="C106" s="119"/>
      <c r="D106" s="1320" t="s">
        <v>58</v>
      </c>
      <c r="E106" s="1321"/>
      <c r="F106" s="1321"/>
      <c r="G106" s="1321"/>
      <c r="H106" s="1321"/>
      <c r="I106" s="1321"/>
      <c r="J106" s="1321"/>
      <c r="K106" s="1321"/>
      <c r="L106" s="213"/>
      <c r="M106" s="213"/>
      <c r="N106" s="213"/>
      <c r="O106" s="213"/>
      <c r="P106" s="213"/>
      <c r="Q106" s="213"/>
      <c r="R106" s="204"/>
      <c r="S106" s="115"/>
    </row>
    <row r="107" spans="3:19" x14ac:dyDescent="0.25">
      <c r="C107" s="119"/>
      <c r="D107" s="122" t="s">
        <v>9</v>
      </c>
      <c r="E107" s="122" t="s">
        <v>59</v>
      </c>
      <c r="F107" s="122" t="s">
        <v>12</v>
      </c>
      <c r="G107" s="121" t="s">
        <v>71</v>
      </c>
      <c r="H107" s="122" t="s">
        <v>106</v>
      </c>
      <c r="I107" s="122" t="s">
        <v>73</v>
      </c>
      <c r="J107" s="122" t="s">
        <v>107</v>
      </c>
      <c r="K107" s="123" t="s">
        <v>21</v>
      </c>
      <c r="L107" s="124"/>
      <c r="M107" s="124"/>
      <c r="N107" s="124"/>
      <c r="O107" s="124"/>
      <c r="P107" s="124"/>
      <c r="Q107" s="124"/>
      <c r="R107" s="115"/>
      <c r="S107" s="115"/>
    </row>
    <row r="108" spans="3:19" x14ac:dyDescent="0.25">
      <c r="C108" s="119"/>
      <c r="D108" s="159"/>
      <c r="E108" s="144"/>
      <c r="F108" s="144"/>
      <c r="G108" s="159"/>
      <c r="H108" s="144"/>
      <c r="I108" s="144"/>
      <c r="J108" s="159"/>
      <c r="K108" s="160"/>
      <c r="L108" s="124"/>
      <c r="M108" s="124"/>
      <c r="N108" s="124"/>
      <c r="O108" s="124"/>
      <c r="P108" s="124"/>
      <c r="Q108" s="124"/>
      <c r="R108" s="115"/>
      <c r="S108" s="115"/>
    </row>
    <row r="109" spans="3:19" x14ac:dyDescent="0.25">
      <c r="C109" s="119"/>
      <c r="D109" s="120"/>
      <c r="E109" s="161"/>
      <c r="F109" s="120"/>
      <c r="G109" s="120"/>
      <c r="H109" s="120"/>
      <c r="I109" s="120"/>
      <c r="J109" s="120"/>
      <c r="K109" s="106"/>
      <c r="L109" s="124"/>
      <c r="M109" s="124"/>
      <c r="N109" s="124"/>
      <c r="O109" s="124"/>
      <c r="P109" s="124"/>
      <c r="Q109" s="124"/>
      <c r="R109" s="115"/>
      <c r="S109" s="115"/>
    </row>
    <row r="110" spans="3:19" x14ac:dyDescent="0.25">
      <c r="C110" s="119"/>
      <c r="D110" s="124"/>
      <c r="E110" s="124"/>
      <c r="F110" s="124"/>
      <c r="G110" s="145"/>
      <c r="H110" s="124"/>
      <c r="I110" s="124"/>
      <c r="J110" s="124"/>
      <c r="K110" s="124"/>
      <c r="L110" s="124"/>
      <c r="M110" s="124"/>
      <c r="N110" s="124"/>
      <c r="O110" s="124"/>
      <c r="P110" s="124"/>
      <c r="Q110" s="124"/>
      <c r="R110" s="115"/>
      <c r="S110" s="115"/>
    </row>
    <row r="111" spans="3:19" ht="16.5" thickBot="1" x14ac:dyDescent="0.3">
      <c r="C111" s="119"/>
      <c r="D111" s="124"/>
      <c r="E111" s="124"/>
      <c r="F111" s="124"/>
      <c r="G111" s="145"/>
      <c r="H111" s="124"/>
      <c r="I111" s="124"/>
      <c r="J111" s="124"/>
      <c r="K111" s="124"/>
      <c r="L111" s="124"/>
      <c r="M111" s="124"/>
      <c r="N111" s="124"/>
      <c r="O111" s="124"/>
      <c r="P111" s="124"/>
      <c r="Q111" s="124"/>
      <c r="R111" s="115"/>
      <c r="S111" s="115"/>
    </row>
    <row r="112" spans="3:19" ht="24" thickBot="1" x14ac:dyDescent="0.4">
      <c r="C112" s="119"/>
      <c r="D112" s="1308" t="s">
        <v>113</v>
      </c>
      <c r="E112" s="1309"/>
      <c r="F112" s="1309"/>
      <c r="G112" s="1309"/>
      <c r="H112" s="1309"/>
      <c r="I112" s="1309"/>
      <c r="J112" s="1309"/>
      <c r="K112" s="1309"/>
      <c r="L112" s="1309"/>
      <c r="M112" s="1309"/>
      <c r="N112" s="1309"/>
      <c r="O112" s="1309"/>
      <c r="P112" s="1309"/>
      <c r="Q112" s="1309"/>
      <c r="R112" s="1310"/>
      <c r="S112" s="115"/>
    </row>
    <row r="113" spans="3:19" ht="23.25" x14ac:dyDescent="0.35">
      <c r="C113" s="119"/>
      <c r="D113" s="203"/>
      <c r="E113" s="203"/>
      <c r="F113" s="203"/>
      <c r="G113" s="203"/>
      <c r="H113" s="203"/>
      <c r="I113" s="203"/>
      <c r="J113" s="203"/>
      <c r="K113" s="203"/>
      <c r="L113" s="203"/>
      <c r="M113" s="203"/>
      <c r="N113" s="203"/>
      <c r="O113" s="203"/>
      <c r="P113" s="203"/>
      <c r="Q113" s="203"/>
      <c r="R113" s="212"/>
      <c r="S113" s="115"/>
    </row>
    <row r="114" spans="3:19" ht="23.25" x14ac:dyDescent="0.35">
      <c r="C114" s="119"/>
      <c r="D114" s="1320" t="s">
        <v>1411</v>
      </c>
      <c r="E114" s="1321"/>
      <c r="F114" s="1321"/>
      <c r="G114" s="1321"/>
      <c r="H114" s="1321"/>
      <c r="I114" s="1321"/>
      <c r="J114" s="1321"/>
      <c r="K114" s="1321"/>
      <c r="L114" s="1321"/>
      <c r="M114" s="1321"/>
      <c r="N114" s="1321"/>
      <c r="O114" s="1321"/>
      <c r="P114" s="1322"/>
      <c r="Q114" s="215"/>
      <c r="R114" s="204"/>
      <c r="S114" s="115"/>
    </row>
    <row r="115" spans="3:19" ht="47.25" x14ac:dyDescent="0.25">
      <c r="C115" s="119"/>
      <c r="D115" s="122" t="s">
        <v>9</v>
      </c>
      <c r="E115" s="122" t="s">
        <v>10</v>
      </c>
      <c r="F115" s="122" t="s">
        <v>115</v>
      </c>
      <c r="G115" s="121" t="s">
        <v>12</v>
      </c>
      <c r="H115" s="122" t="s">
        <v>71</v>
      </c>
      <c r="I115" s="122" t="s">
        <v>72</v>
      </c>
      <c r="J115" s="122" t="s">
        <v>116</v>
      </c>
      <c r="K115" s="123" t="s">
        <v>73</v>
      </c>
      <c r="L115" s="122" t="s">
        <v>117</v>
      </c>
      <c r="M115" s="122" t="s">
        <v>118</v>
      </c>
      <c r="N115" s="121" t="s">
        <v>47</v>
      </c>
      <c r="O115" s="122" t="s">
        <v>21</v>
      </c>
      <c r="Q115" s="124"/>
      <c r="R115" s="115"/>
      <c r="S115" s="115"/>
    </row>
    <row r="116" spans="3:19" ht="29.45" customHeight="1" x14ac:dyDescent="0.25">
      <c r="C116" s="119"/>
      <c r="D116" s="143">
        <v>1</v>
      </c>
      <c r="E116" s="235" t="s">
        <v>1268</v>
      </c>
      <c r="F116" s="234" t="s">
        <v>1269</v>
      </c>
      <c r="G116" s="232" t="s">
        <v>28</v>
      </c>
      <c r="H116" s="234" t="s">
        <v>1270</v>
      </c>
      <c r="I116" s="234" t="s">
        <v>1089</v>
      </c>
      <c r="J116" s="232" t="s">
        <v>1271</v>
      </c>
      <c r="K116" s="234" t="s">
        <v>1265</v>
      </c>
      <c r="L116" s="234" t="s">
        <v>575</v>
      </c>
      <c r="M116" s="234" t="s">
        <v>1272</v>
      </c>
      <c r="N116" s="239">
        <v>2286833.4</v>
      </c>
      <c r="O116" s="127" t="s">
        <v>1273</v>
      </c>
      <c r="P116" s="165"/>
      <c r="Q116" s="166"/>
      <c r="R116" s="115"/>
      <c r="S116" s="115"/>
    </row>
    <row r="117" spans="3:19" ht="77.25" customHeight="1" x14ac:dyDescent="0.25">
      <c r="C117" s="119"/>
      <c r="D117" s="143">
        <v>2</v>
      </c>
      <c r="E117" s="235" t="s">
        <v>1221</v>
      </c>
      <c r="F117" s="234"/>
      <c r="G117" s="232" t="s">
        <v>136</v>
      </c>
      <c r="H117" s="234" t="s">
        <v>1274</v>
      </c>
      <c r="I117" s="234" t="s">
        <v>1275</v>
      </c>
      <c r="J117" s="232" t="s">
        <v>171</v>
      </c>
      <c r="K117" s="234" t="s">
        <v>124</v>
      </c>
      <c r="L117" s="234" t="s">
        <v>124</v>
      </c>
      <c r="M117" s="234" t="s">
        <v>124</v>
      </c>
      <c r="N117" s="239" t="s">
        <v>124</v>
      </c>
      <c r="O117" s="127" t="s">
        <v>1412</v>
      </c>
      <c r="P117" s="165"/>
      <c r="Q117" s="166"/>
      <c r="R117" s="115"/>
      <c r="S117" s="115"/>
    </row>
    <row r="118" spans="3:19" ht="29.45" customHeight="1" x14ac:dyDescent="0.25">
      <c r="C118" s="119"/>
      <c r="D118" s="143">
        <v>3</v>
      </c>
      <c r="E118" s="235">
        <v>44477</v>
      </c>
      <c r="F118" s="234" t="s">
        <v>1277</v>
      </c>
      <c r="G118" s="232" t="s">
        <v>121</v>
      </c>
      <c r="H118" s="234" t="s">
        <v>1278</v>
      </c>
      <c r="I118" s="234" t="s">
        <v>1279</v>
      </c>
      <c r="J118" s="232"/>
      <c r="K118" s="234" t="s">
        <v>1280</v>
      </c>
      <c r="L118" s="234"/>
      <c r="M118" s="234"/>
      <c r="N118" s="239">
        <v>230000</v>
      </c>
      <c r="O118" s="135" t="s">
        <v>1413</v>
      </c>
      <c r="P118" s="165"/>
      <c r="Q118" s="166"/>
      <c r="R118" s="115"/>
      <c r="S118" s="115"/>
    </row>
    <row r="119" spans="3:19" ht="29.45" customHeight="1" x14ac:dyDescent="0.25">
      <c r="C119" s="119"/>
      <c r="D119" s="143">
        <v>4</v>
      </c>
      <c r="E119" s="235" t="s">
        <v>1281</v>
      </c>
      <c r="F119" s="234" t="s">
        <v>1282</v>
      </c>
      <c r="G119" s="232" t="s">
        <v>28</v>
      </c>
      <c r="H119" s="234" t="s">
        <v>1283</v>
      </c>
      <c r="I119" s="234" t="s">
        <v>1284</v>
      </c>
      <c r="J119" s="232" t="s">
        <v>1271</v>
      </c>
      <c r="K119" s="234" t="s">
        <v>1285</v>
      </c>
      <c r="L119" s="234" t="s">
        <v>1286</v>
      </c>
      <c r="M119" s="234" t="s">
        <v>1287</v>
      </c>
      <c r="N119" s="239" t="s">
        <v>124</v>
      </c>
      <c r="O119" s="127" t="s">
        <v>535</v>
      </c>
      <c r="P119" s="165"/>
      <c r="Q119" s="166"/>
      <c r="R119" s="115"/>
      <c r="S119" s="115"/>
    </row>
    <row r="120" spans="3:19" ht="40.5" customHeight="1" x14ac:dyDescent="0.25">
      <c r="C120" s="119"/>
      <c r="D120" s="143">
        <v>5</v>
      </c>
      <c r="E120" s="235" t="s">
        <v>1179</v>
      </c>
      <c r="F120" s="234" t="s">
        <v>1288</v>
      </c>
      <c r="G120" s="232" t="s">
        <v>28</v>
      </c>
      <c r="H120" s="234" t="s">
        <v>1289</v>
      </c>
      <c r="I120" s="234" t="s">
        <v>1290</v>
      </c>
      <c r="J120" s="232" t="s">
        <v>171</v>
      </c>
      <c r="K120" s="234" t="s">
        <v>1291</v>
      </c>
      <c r="L120" s="234" t="s">
        <v>1292</v>
      </c>
      <c r="M120" s="234" t="s">
        <v>1293</v>
      </c>
      <c r="N120" s="239">
        <v>374358</v>
      </c>
      <c r="O120" s="127" t="s">
        <v>535</v>
      </c>
      <c r="P120" s="165"/>
      <c r="Q120" s="166"/>
      <c r="R120" s="115"/>
      <c r="S120" s="115"/>
    </row>
    <row r="121" spans="3:19" ht="40.5" customHeight="1" x14ac:dyDescent="0.25">
      <c r="C121" s="119"/>
      <c r="D121" s="143">
        <v>6</v>
      </c>
      <c r="E121" s="235" t="s">
        <v>1294</v>
      </c>
      <c r="F121" s="234" t="s">
        <v>1295</v>
      </c>
      <c r="G121" s="232" t="s">
        <v>121</v>
      </c>
      <c r="H121" s="234" t="s">
        <v>1296</v>
      </c>
      <c r="I121" s="234" t="s">
        <v>276</v>
      </c>
      <c r="J121" s="232"/>
      <c r="K121" s="234" t="s">
        <v>1280</v>
      </c>
      <c r="L121" s="234" t="s">
        <v>1297</v>
      </c>
      <c r="M121" s="234" t="s">
        <v>853</v>
      </c>
      <c r="N121" s="239" t="s">
        <v>1298</v>
      </c>
      <c r="O121" s="127" t="s">
        <v>32</v>
      </c>
      <c r="P121" s="165"/>
      <c r="Q121" s="166"/>
      <c r="R121" s="115"/>
      <c r="S121" s="115"/>
    </row>
    <row r="122" spans="3:19" ht="40.5" customHeight="1" x14ac:dyDescent="0.25">
      <c r="C122" s="119"/>
      <c r="D122" s="143">
        <v>7</v>
      </c>
      <c r="E122" s="235" t="s">
        <v>1299</v>
      </c>
      <c r="F122" s="234" t="s">
        <v>1300</v>
      </c>
      <c r="G122" s="232" t="s">
        <v>136</v>
      </c>
      <c r="H122" s="234" t="s">
        <v>1301</v>
      </c>
      <c r="I122" s="234" t="s">
        <v>1302</v>
      </c>
      <c r="J122" s="232" t="s">
        <v>1303</v>
      </c>
      <c r="K122" s="234" t="s">
        <v>1003</v>
      </c>
      <c r="L122" s="234" t="s">
        <v>1304</v>
      </c>
      <c r="M122" s="234" t="s">
        <v>1305</v>
      </c>
      <c r="N122" s="239" t="s">
        <v>1306</v>
      </c>
      <c r="O122" s="127" t="s">
        <v>32</v>
      </c>
      <c r="P122" s="165"/>
      <c r="Q122" s="166"/>
      <c r="R122" s="115"/>
      <c r="S122" s="115"/>
    </row>
    <row r="123" spans="3:19" ht="40.5" customHeight="1" x14ac:dyDescent="0.25">
      <c r="C123" s="119"/>
      <c r="D123" s="143">
        <v>8</v>
      </c>
      <c r="E123" s="235" t="s">
        <v>1299</v>
      </c>
      <c r="F123" s="234" t="s">
        <v>1307</v>
      </c>
      <c r="G123" s="232" t="s">
        <v>136</v>
      </c>
      <c r="H123" s="234" t="s">
        <v>1308</v>
      </c>
      <c r="I123" s="234" t="s">
        <v>1309</v>
      </c>
      <c r="J123" s="232" t="s">
        <v>171</v>
      </c>
      <c r="K123" s="234" t="s">
        <v>1150</v>
      </c>
      <c r="L123" s="234"/>
      <c r="M123" s="234" t="s">
        <v>1310</v>
      </c>
      <c r="N123" s="239" t="s">
        <v>1311</v>
      </c>
      <c r="O123" s="127" t="s">
        <v>32</v>
      </c>
      <c r="P123" s="165"/>
      <c r="Q123" s="166"/>
      <c r="R123" s="115"/>
      <c r="S123" s="115"/>
    </row>
    <row r="124" spans="3:19" ht="40.5" customHeight="1" x14ac:dyDescent="0.25">
      <c r="C124" s="119"/>
      <c r="D124" s="143">
        <v>9</v>
      </c>
      <c r="E124" s="235" t="s">
        <v>1299</v>
      </c>
      <c r="F124" s="234" t="s">
        <v>1312</v>
      </c>
      <c r="G124" s="232" t="s">
        <v>136</v>
      </c>
      <c r="H124" s="234" t="s">
        <v>1313</v>
      </c>
      <c r="I124" s="234" t="s">
        <v>1314</v>
      </c>
      <c r="J124" s="232" t="s">
        <v>171</v>
      </c>
      <c r="K124" s="234" t="s">
        <v>1003</v>
      </c>
      <c r="L124" s="234" t="s">
        <v>1315</v>
      </c>
      <c r="M124" s="234" t="s">
        <v>1316</v>
      </c>
      <c r="N124" s="239">
        <v>320960</v>
      </c>
      <c r="O124" s="135" t="s">
        <v>1414</v>
      </c>
      <c r="P124" s="165"/>
      <c r="Q124" s="166"/>
      <c r="R124" s="115"/>
      <c r="S124" s="115"/>
    </row>
    <row r="125" spans="3:19" ht="65.45" customHeight="1" x14ac:dyDescent="0.25">
      <c r="C125" s="119"/>
      <c r="D125" s="143">
        <v>10</v>
      </c>
      <c r="E125" s="202" t="s">
        <v>1415</v>
      </c>
      <c r="F125" s="135" t="s">
        <v>1416</v>
      </c>
      <c r="G125" s="230" t="s">
        <v>28</v>
      </c>
      <c r="H125" s="135" t="s">
        <v>1417</v>
      </c>
      <c r="I125" s="135" t="s">
        <v>1089</v>
      </c>
      <c r="J125" s="230" t="s">
        <v>1418</v>
      </c>
      <c r="K125" s="135" t="s">
        <v>1265</v>
      </c>
      <c r="L125" s="135" t="s">
        <v>575</v>
      </c>
      <c r="M125" s="135" t="s">
        <v>1419</v>
      </c>
      <c r="N125" s="240" t="s">
        <v>1420</v>
      </c>
      <c r="O125" s="135" t="s">
        <v>1273</v>
      </c>
      <c r="P125" s="165"/>
      <c r="Q125" s="166"/>
      <c r="R125" s="115"/>
      <c r="S125" s="115"/>
    </row>
    <row r="126" spans="3:19" ht="65.45" customHeight="1" x14ac:dyDescent="0.25">
      <c r="C126" s="119"/>
      <c r="D126" s="142">
        <v>11</v>
      </c>
      <c r="E126" s="202" t="s">
        <v>210</v>
      </c>
      <c r="F126" s="135" t="s">
        <v>211</v>
      </c>
      <c r="G126" s="230" t="s">
        <v>136</v>
      </c>
      <c r="H126" s="135" t="s">
        <v>212</v>
      </c>
      <c r="I126" s="135" t="s">
        <v>213</v>
      </c>
      <c r="J126" s="230" t="s">
        <v>214</v>
      </c>
      <c r="K126" s="135" t="s">
        <v>90</v>
      </c>
      <c r="L126" s="135" t="s">
        <v>215</v>
      </c>
      <c r="M126" s="135" t="s">
        <v>216</v>
      </c>
      <c r="N126" s="240" t="s">
        <v>1421</v>
      </c>
      <c r="O126" s="135" t="s">
        <v>1093</v>
      </c>
      <c r="P126" s="165"/>
      <c r="Q126" s="166"/>
      <c r="R126" s="115"/>
      <c r="S126" s="115"/>
    </row>
    <row r="127" spans="3:19" ht="65.45" customHeight="1" x14ac:dyDescent="0.25">
      <c r="C127" s="119"/>
      <c r="D127" s="142">
        <v>12</v>
      </c>
      <c r="E127" s="202" t="s">
        <v>210</v>
      </c>
      <c r="F127" s="135" t="s">
        <v>218</v>
      </c>
      <c r="G127" s="230" t="s">
        <v>136</v>
      </c>
      <c r="H127" s="135" t="s">
        <v>219</v>
      </c>
      <c r="I127" s="135" t="s">
        <v>220</v>
      </c>
      <c r="J127" s="230" t="s">
        <v>221</v>
      </c>
      <c r="K127" s="135" t="s">
        <v>90</v>
      </c>
      <c r="L127" s="135" t="s">
        <v>222</v>
      </c>
      <c r="M127" s="135" t="s">
        <v>223</v>
      </c>
      <c r="N127" s="240" t="s">
        <v>1422</v>
      </c>
      <c r="O127" s="135" t="s">
        <v>1423</v>
      </c>
      <c r="P127" s="165"/>
      <c r="Q127" s="166"/>
      <c r="R127" s="115"/>
      <c r="S127" s="115"/>
    </row>
    <row r="128" spans="3:19" ht="65.45" customHeight="1" x14ac:dyDescent="0.25">
      <c r="C128" s="119"/>
      <c r="D128" s="142">
        <v>13</v>
      </c>
      <c r="E128" s="202">
        <v>44218</v>
      </c>
      <c r="F128" s="135" t="s">
        <v>225</v>
      </c>
      <c r="G128" s="230" t="s">
        <v>136</v>
      </c>
      <c r="H128" s="135" t="s">
        <v>226</v>
      </c>
      <c r="I128" s="135" t="s">
        <v>227</v>
      </c>
      <c r="J128" s="230" t="s">
        <v>228</v>
      </c>
      <c r="K128" s="135" t="s">
        <v>1424</v>
      </c>
      <c r="L128" s="135" t="s">
        <v>230</v>
      </c>
      <c r="M128" s="135" t="s">
        <v>231</v>
      </c>
      <c r="N128" s="240" t="s">
        <v>232</v>
      </c>
      <c r="O128" s="135" t="s">
        <v>1423</v>
      </c>
      <c r="P128" s="165"/>
      <c r="Q128" s="166"/>
      <c r="R128" s="115"/>
      <c r="S128" s="115"/>
    </row>
    <row r="129" spans="3:19" ht="78.75" customHeight="1" x14ac:dyDescent="0.25">
      <c r="C129" s="119"/>
      <c r="D129" s="142">
        <v>14</v>
      </c>
      <c r="E129" s="127" t="s">
        <v>242</v>
      </c>
      <c r="F129" s="127" t="s">
        <v>243</v>
      </c>
      <c r="G129" s="227" t="s">
        <v>23</v>
      </c>
      <c r="H129" s="127" t="s">
        <v>244</v>
      </c>
      <c r="I129" s="127" t="s">
        <v>245</v>
      </c>
      <c r="J129" s="227" t="s">
        <v>246</v>
      </c>
      <c r="K129" s="127" t="s">
        <v>90</v>
      </c>
      <c r="L129" s="127" t="s">
        <v>756</v>
      </c>
      <c r="M129" s="127" t="s">
        <v>750</v>
      </c>
      <c r="N129" s="238"/>
      <c r="O129" s="127" t="s">
        <v>1317</v>
      </c>
      <c r="Q129" s="131"/>
      <c r="R129" s="115"/>
      <c r="S129" s="115"/>
    </row>
    <row r="130" spans="3:19" ht="60" customHeight="1" x14ac:dyDescent="0.25">
      <c r="C130" s="119"/>
      <c r="D130" s="142">
        <v>15</v>
      </c>
      <c r="E130" s="127" t="s">
        <v>248</v>
      </c>
      <c r="F130" s="127" t="s">
        <v>905</v>
      </c>
      <c r="G130" s="227" t="s">
        <v>23</v>
      </c>
      <c r="H130" s="127" t="s">
        <v>249</v>
      </c>
      <c r="I130" s="127" t="s">
        <v>250</v>
      </c>
      <c r="J130" s="227" t="s">
        <v>251</v>
      </c>
      <c r="K130" s="127" t="s">
        <v>252</v>
      </c>
      <c r="L130" s="127" t="s">
        <v>1318</v>
      </c>
      <c r="M130" s="127" t="s">
        <v>1319</v>
      </c>
      <c r="N130" s="238"/>
      <c r="O130" s="127" t="s">
        <v>1320</v>
      </c>
      <c r="Q130" s="131"/>
      <c r="R130" s="115"/>
      <c r="S130" s="115"/>
    </row>
    <row r="131" spans="3:19" ht="60" customHeight="1" x14ac:dyDescent="0.25">
      <c r="C131" s="119"/>
      <c r="D131" s="142">
        <v>16</v>
      </c>
      <c r="E131" s="127" t="s">
        <v>1031</v>
      </c>
      <c r="F131" s="127" t="s">
        <v>1096</v>
      </c>
      <c r="G131" s="227" t="s">
        <v>136</v>
      </c>
      <c r="H131" s="127" t="s">
        <v>1097</v>
      </c>
      <c r="I131" s="127" t="s">
        <v>1098</v>
      </c>
      <c r="J131" s="227" t="s">
        <v>1099</v>
      </c>
      <c r="K131" s="127" t="s">
        <v>90</v>
      </c>
      <c r="L131" s="127" t="s">
        <v>1100</v>
      </c>
      <c r="M131" s="127" t="s">
        <v>1101</v>
      </c>
      <c r="N131" s="238" t="s">
        <v>1102</v>
      </c>
      <c r="O131" s="127" t="s">
        <v>1321</v>
      </c>
      <c r="Q131" s="131"/>
      <c r="R131" s="115"/>
      <c r="S131" s="115"/>
    </row>
    <row r="132" spans="3:19" ht="153" customHeight="1" x14ac:dyDescent="0.25">
      <c r="C132" s="119"/>
      <c r="D132" s="142">
        <v>17</v>
      </c>
      <c r="E132" s="127" t="s">
        <v>1179</v>
      </c>
      <c r="F132" s="127" t="s">
        <v>1322</v>
      </c>
      <c r="G132" s="130" t="s">
        <v>23</v>
      </c>
      <c r="H132" s="238" t="s">
        <v>1323</v>
      </c>
      <c r="I132" s="127" t="s">
        <v>1324</v>
      </c>
      <c r="J132" s="130" t="s">
        <v>1325</v>
      </c>
      <c r="K132" s="127" t="s">
        <v>1326</v>
      </c>
      <c r="L132" s="127" t="s">
        <v>821</v>
      </c>
      <c r="M132" s="130" t="s">
        <v>1327</v>
      </c>
      <c r="N132" s="238" t="s">
        <v>1328</v>
      </c>
      <c r="O132" s="127" t="s">
        <v>544</v>
      </c>
      <c r="P132" s="145"/>
      <c r="Q132" s="145"/>
      <c r="R132" s="115"/>
      <c r="S132" s="115"/>
    </row>
    <row r="133" spans="3:19" ht="64.5" customHeight="1" x14ac:dyDescent="0.25">
      <c r="C133" s="119"/>
      <c r="D133" s="142">
        <v>18</v>
      </c>
      <c r="E133" s="127" t="s">
        <v>1179</v>
      </c>
      <c r="F133" s="127" t="s">
        <v>1322</v>
      </c>
      <c r="G133" s="130" t="s">
        <v>23</v>
      </c>
      <c r="H133" s="238" t="s">
        <v>1329</v>
      </c>
      <c r="I133" s="127" t="s">
        <v>1324</v>
      </c>
      <c r="J133" s="130" t="s">
        <v>1330</v>
      </c>
      <c r="K133" s="127" t="s">
        <v>1326</v>
      </c>
      <c r="L133" s="127" t="s">
        <v>821</v>
      </c>
      <c r="M133" s="130" t="s">
        <v>1331</v>
      </c>
      <c r="N133" s="238" t="s">
        <v>1328</v>
      </c>
      <c r="O133" s="127" t="s">
        <v>544</v>
      </c>
      <c r="P133" s="145"/>
      <c r="Q133" s="145"/>
      <c r="R133" s="115"/>
      <c r="S133" s="115"/>
    </row>
    <row r="134" spans="3:19" ht="118.5" customHeight="1" x14ac:dyDescent="0.25">
      <c r="C134" s="119"/>
      <c r="D134" s="142">
        <v>19</v>
      </c>
      <c r="E134" s="127" t="s">
        <v>1179</v>
      </c>
      <c r="F134" s="127" t="s">
        <v>1322</v>
      </c>
      <c r="G134" s="130" t="s">
        <v>23</v>
      </c>
      <c r="H134" s="238" t="s">
        <v>1332</v>
      </c>
      <c r="I134" s="127" t="s">
        <v>1324</v>
      </c>
      <c r="J134" s="130" t="s">
        <v>1333</v>
      </c>
      <c r="K134" s="127" t="s">
        <v>1326</v>
      </c>
      <c r="L134" s="127" t="s">
        <v>821</v>
      </c>
      <c r="M134" s="130" t="s">
        <v>1334</v>
      </c>
      <c r="N134" s="238" t="s">
        <v>1328</v>
      </c>
      <c r="O134" s="127" t="s">
        <v>544</v>
      </c>
      <c r="P134" s="145"/>
      <c r="Q134" s="145"/>
      <c r="R134" s="115"/>
      <c r="S134" s="115"/>
    </row>
    <row r="135" spans="3:19" ht="70.5" customHeight="1" x14ac:dyDescent="0.25">
      <c r="C135" s="119"/>
      <c r="D135" s="142">
        <v>20</v>
      </c>
      <c r="E135" s="127" t="s">
        <v>1179</v>
      </c>
      <c r="F135" s="127" t="s">
        <v>1322</v>
      </c>
      <c r="G135" s="130" t="s">
        <v>23</v>
      </c>
      <c r="H135" s="238" t="s">
        <v>1335</v>
      </c>
      <c r="I135" s="127" t="s">
        <v>1324</v>
      </c>
      <c r="J135" s="130" t="s">
        <v>1336</v>
      </c>
      <c r="K135" s="127" t="s">
        <v>1326</v>
      </c>
      <c r="L135" s="127" t="s">
        <v>821</v>
      </c>
      <c r="M135" s="130" t="s">
        <v>1337</v>
      </c>
      <c r="N135" s="238" t="s">
        <v>1328</v>
      </c>
      <c r="O135" s="127" t="s">
        <v>544</v>
      </c>
      <c r="P135" s="145"/>
      <c r="Q135" s="145"/>
      <c r="R135" s="115"/>
      <c r="S135" s="115"/>
    </row>
    <row r="136" spans="3:19" ht="70.5" customHeight="1" x14ac:dyDescent="0.25">
      <c r="C136" s="119"/>
      <c r="D136" s="142">
        <v>21</v>
      </c>
      <c r="E136" s="127" t="s">
        <v>1179</v>
      </c>
      <c r="F136" s="127" t="s">
        <v>1322</v>
      </c>
      <c r="G136" s="227" t="s">
        <v>23</v>
      </c>
      <c r="H136" s="127" t="s">
        <v>1338</v>
      </c>
      <c r="I136" s="127" t="s">
        <v>1339</v>
      </c>
      <c r="J136" s="227" t="s">
        <v>1340</v>
      </c>
      <c r="K136" s="127" t="s">
        <v>90</v>
      </c>
      <c r="L136" s="127" t="s">
        <v>821</v>
      </c>
      <c r="M136" s="238" t="s">
        <v>821</v>
      </c>
      <c r="N136" s="127" t="s">
        <v>821</v>
      </c>
      <c r="O136" s="127" t="s">
        <v>544</v>
      </c>
      <c r="P136" s="145"/>
      <c r="Q136" s="145"/>
      <c r="R136" s="115"/>
      <c r="S136" s="115"/>
    </row>
    <row r="137" spans="3:19" ht="70.5" customHeight="1" x14ac:dyDescent="0.25">
      <c r="C137" s="119"/>
      <c r="D137" s="142">
        <v>22</v>
      </c>
      <c r="E137" s="135" t="s">
        <v>1425</v>
      </c>
      <c r="F137" s="135" t="s">
        <v>1426</v>
      </c>
      <c r="G137" s="230" t="s">
        <v>23</v>
      </c>
      <c r="H137" s="135" t="s">
        <v>1427</v>
      </c>
      <c r="I137" s="135" t="s">
        <v>1339</v>
      </c>
      <c r="J137" s="230" t="s">
        <v>1340</v>
      </c>
      <c r="K137" s="135" t="s">
        <v>953</v>
      </c>
      <c r="L137" s="135" t="s">
        <v>821</v>
      </c>
      <c r="M137" s="240" t="s">
        <v>1428</v>
      </c>
      <c r="N137" s="135" t="s">
        <v>1429</v>
      </c>
      <c r="O137" s="135" t="s">
        <v>544</v>
      </c>
      <c r="P137" s="145"/>
      <c r="Q137" s="145"/>
      <c r="R137" s="115"/>
      <c r="S137" s="115"/>
    </row>
    <row r="138" spans="3:19" ht="16.5" thickBot="1" x14ac:dyDescent="0.3">
      <c r="C138" s="119"/>
      <c r="D138" s="145"/>
      <c r="E138" s="124"/>
      <c r="F138" s="124"/>
      <c r="G138" s="124"/>
      <c r="H138" s="145"/>
      <c r="I138" s="124"/>
      <c r="J138" s="124"/>
      <c r="K138" s="124"/>
      <c r="L138" s="145"/>
      <c r="M138" s="124"/>
      <c r="N138" s="124"/>
      <c r="O138" s="124"/>
      <c r="P138" s="145"/>
      <c r="Q138" s="145"/>
      <c r="R138" s="115"/>
      <c r="S138" s="115"/>
    </row>
    <row r="139" spans="3:19" ht="24" thickBot="1" x14ac:dyDescent="0.4">
      <c r="C139" s="119"/>
      <c r="D139" s="1308" t="s">
        <v>321</v>
      </c>
      <c r="E139" s="1309"/>
      <c r="F139" s="1309"/>
      <c r="G139" s="1309"/>
      <c r="H139" s="1309"/>
      <c r="I139" s="1309"/>
      <c r="J139" s="1309"/>
      <c r="K139" s="1309"/>
      <c r="L139" s="1309"/>
      <c r="M139" s="1309"/>
      <c r="N139" s="1309"/>
      <c r="O139" s="1309"/>
      <c r="P139" s="1309"/>
      <c r="Q139" s="1309"/>
      <c r="R139" s="1310"/>
      <c r="S139" s="115"/>
    </row>
    <row r="140" spans="3:19" ht="23.25" x14ac:dyDescent="0.35">
      <c r="C140" s="119"/>
      <c r="D140" s="203"/>
      <c r="E140" s="203"/>
      <c r="F140" s="203"/>
      <c r="G140" s="203"/>
      <c r="H140" s="203"/>
      <c r="I140" s="203"/>
      <c r="J140" s="203"/>
      <c r="K140" s="203"/>
      <c r="L140" s="203"/>
      <c r="M140" s="203"/>
      <c r="N140" s="203"/>
      <c r="O140" s="203"/>
      <c r="P140" s="203"/>
      <c r="Q140" s="203"/>
      <c r="R140" s="212"/>
      <c r="S140" s="115"/>
    </row>
    <row r="141" spans="3:19" ht="23.25" x14ac:dyDescent="0.35">
      <c r="C141" s="119"/>
      <c r="D141" s="1323" t="s">
        <v>1430</v>
      </c>
      <c r="E141" s="1324"/>
      <c r="F141" s="1324"/>
      <c r="G141" s="1324"/>
      <c r="H141" s="1324"/>
      <c r="I141" s="1324"/>
      <c r="J141" s="1324"/>
      <c r="K141" s="1324"/>
      <c r="L141" s="203"/>
      <c r="M141" s="203"/>
      <c r="N141" s="203"/>
      <c r="O141" s="203"/>
      <c r="P141" s="203"/>
      <c r="Q141" s="203"/>
      <c r="R141" s="212"/>
      <c r="S141" s="115"/>
    </row>
    <row r="142" spans="3:19" x14ac:dyDescent="0.25">
      <c r="C142" s="119"/>
      <c r="D142" s="122" t="s">
        <v>9</v>
      </c>
      <c r="E142" s="122" t="s">
        <v>59</v>
      </c>
      <c r="F142" s="122" t="s">
        <v>12</v>
      </c>
      <c r="G142" s="121" t="s">
        <v>71</v>
      </c>
      <c r="H142" s="122" t="s">
        <v>106</v>
      </c>
      <c r="I142" s="122" t="s">
        <v>73</v>
      </c>
      <c r="J142" s="122" t="s">
        <v>323</v>
      </c>
      <c r="K142" s="122" t="s">
        <v>21</v>
      </c>
      <c r="L142" s="24"/>
      <c r="M142" s="24"/>
      <c r="N142" s="24"/>
      <c r="O142" s="24"/>
      <c r="P142" s="24"/>
      <c r="Q142" s="24"/>
      <c r="R142" s="25"/>
      <c r="S142" s="115"/>
    </row>
    <row r="143" spans="3:19" x14ac:dyDescent="0.25">
      <c r="C143" s="119"/>
      <c r="D143" s="175">
        <v>1</v>
      </c>
      <c r="E143" s="144" t="s">
        <v>1115</v>
      </c>
      <c r="F143" s="144" t="s">
        <v>28</v>
      </c>
      <c r="G143" s="159" t="s">
        <v>1116</v>
      </c>
      <c r="H143" s="144" t="s">
        <v>1117</v>
      </c>
      <c r="I143" s="144"/>
      <c r="J143" s="144"/>
      <c r="K143" s="176" t="s">
        <v>329</v>
      </c>
      <c r="L143" s="24"/>
      <c r="M143" s="24"/>
      <c r="N143" s="24"/>
      <c r="O143" s="24"/>
      <c r="P143" s="24"/>
      <c r="Q143" s="24"/>
      <c r="R143" s="25"/>
      <c r="S143" s="115"/>
    </row>
    <row r="144" spans="3:19" x14ac:dyDescent="0.25">
      <c r="C144" s="119"/>
      <c r="D144" s="175">
        <v>2</v>
      </c>
      <c r="E144" s="144" t="s">
        <v>739</v>
      </c>
      <c r="F144" s="144" t="s">
        <v>136</v>
      </c>
      <c r="G144" s="159" t="s">
        <v>559</v>
      </c>
      <c r="H144" s="144" t="s">
        <v>1342</v>
      </c>
      <c r="I144" s="144" t="s">
        <v>1343</v>
      </c>
      <c r="J144" s="144">
        <v>11</v>
      </c>
      <c r="K144" s="176" t="s">
        <v>112</v>
      </c>
      <c r="L144" s="24"/>
      <c r="M144" s="24"/>
      <c r="N144" s="24"/>
      <c r="O144" s="24"/>
      <c r="P144" s="24"/>
      <c r="Q144" s="24"/>
      <c r="R144" s="25"/>
      <c r="S144" s="115"/>
    </row>
    <row r="145" spans="3:19" x14ac:dyDescent="0.25">
      <c r="C145" s="119"/>
      <c r="D145" s="175">
        <v>3</v>
      </c>
      <c r="E145" s="233" t="s">
        <v>1344</v>
      </c>
      <c r="F145" s="233" t="s">
        <v>136</v>
      </c>
      <c r="G145" s="236" t="s">
        <v>1345</v>
      </c>
      <c r="H145" s="233" t="s">
        <v>1346</v>
      </c>
      <c r="I145" s="233" t="s">
        <v>1347</v>
      </c>
      <c r="J145" s="233">
        <v>6</v>
      </c>
      <c r="K145" s="237" t="s">
        <v>329</v>
      </c>
      <c r="L145" s="24"/>
      <c r="M145" s="24"/>
      <c r="N145" s="24"/>
      <c r="O145" s="24"/>
      <c r="P145" s="24"/>
      <c r="Q145" s="24"/>
      <c r="R145" s="25"/>
      <c r="S145" s="115"/>
    </row>
    <row r="146" spans="3:19" x14ac:dyDescent="0.25">
      <c r="C146" s="119"/>
      <c r="D146" s="175">
        <v>4</v>
      </c>
      <c r="E146" s="144"/>
      <c r="F146" s="144" t="s">
        <v>136</v>
      </c>
      <c r="G146" s="159" t="s">
        <v>1348</v>
      </c>
      <c r="H146" s="144" t="s">
        <v>1349</v>
      </c>
      <c r="I146" s="144" t="s">
        <v>1350</v>
      </c>
      <c r="J146" s="144">
        <v>6</v>
      </c>
      <c r="K146" s="176" t="s">
        <v>329</v>
      </c>
      <c r="L146" s="24"/>
      <c r="M146" s="24"/>
      <c r="N146" s="24"/>
      <c r="O146" s="24"/>
      <c r="P146" s="24"/>
      <c r="Q146" s="24"/>
      <c r="R146" s="25"/>
      <c r="S146" s="115"/>
    </row>
    <row r="147" spans="3:19" ht="31.5" x14ac:dyDescent="0.25">
      <c r="C147" s="119"/>
      <c r="D147" s="175">
        <v>5</v>
      </c>
      <c r="E147" s="144"/>
      <c r="F147" s="144" t="s">
        <v>28</v>
      </c>
      <c r="G147" s="159" t="s">
        <v>1351</v>
      </c>
      <c r="H147" s="144" t="s">
        <v>1352</v>
      </c>
      <c r="I147" s="144" t="s">
        <v>1353</v>
      </c>
      <c r="J147" s="144">
        <v>7</v>
      </c>
      <c r="K147" s="176" t="s">
        <v>112</v>
      </c>
      <c r="L147" s="24"/>
      <c r="M147" s="24"/>
      <c r="N147" s="24"/>
      <c r="O147" s="24"/>
      <c r="P147" s="24"/>
      <c r="Q147" s="24"/>
      <c r="R147" s="25"/>
      <c r="S147" s="115"/>
    </row>
    <row r="148" spans="3:19" x14ac:dyDescent="0.25">
      <c r="C148" s="119"/>
      <c r="D148" s="175">
        <v>6</v>
      </c>
      <c r="E148" s="144">
        <v>27.072020999999999</v>
      </c>
      <c r="F148" s="144" t="s">
        <v>28</v>
      </c>
      <c r="G148" s="159" t="s">
        <v>1088</v>
      </c>
      <c r="H148" s="144" t="s">
        <v>1354</v>
      </c>
      <c r="I148" s="144"/>
      <c r="J148" s="144">
        <v>7</v>
      </c>
      <c r="K148" s="176" t="s">
        <v>329</v>
      </c>
      <c r="L148" s="24"/>
      <c r="M148" s="24"/>
      <c r="N148" s="24"/>
      <c r="O148" s="24"/>
      <c r="P148" s="24"/>
      <c r="Q148" s="24"/>
      <c r="R148" s="25"/>
      <c r="S148" s="115"/>
    </row>
    <row r="149" spans="3:19" x14ac:dyDescent="0.25">
      <c r="C149" s="119"/>
      <c r="D149" s="175">
        <v>7</v>
      </c>
      <c r="E149" s="144" t="s">
        <v>920</v>
      </c>
      <c r="F149" s="144" t="s">
        <v>28</v>
      </c>
      <c r="G149" s="159" t="s">
        <v>644</v>
      </c>
      <c r="H149" s="144" t="s">
        <v>1355</v>
      </c>
      <c r="I149" s="144" t="s">
        <v>1356</v>
      </c>
      <c r="J149" s="144">
        <v>7</v>
      </c>
      <c r="K149" s="176" t="s">
        <v>329</v>
      </c>
      <c r="L149" s="24"/>
      <c r="M149" s="24"/>
      <c r="N149" s="24"/>
      <c r="O149" s="24"/>
      <c r="P149" s="24"/>
      <c r="Q149" s="24"/>
      <c r="R149" s="25"/>
      <c r="S149" s="115"/>
    </row>
    <row r="150" spans="3:19" x14ac:dyDescent="0.25">
      <c r="C150" s="119"/>
      <c r="D150" s="175">
        <v>8</v>
      </c>
      <c r="E150" s="144"/>
      <c r="F150" s="144" t="s">
        <v>136</v>
      </c>
      <c r="G150" s="159" t="s">
        <v>1357</v>
      </c>
      <c r="H150" s="144" t="s">
        <v>1358</v>
      </c>
      <c r="I150" s="144" t="s">
        <v>1359</v>
      </c>
      <c r="J150" s="144">
        <v>7</v>
      </c>
      <c r="K150" s="176" t="s">
        <v>329</v>
      </c>
      <c r="L150" s="24"/>
      <c r="M150" s="24"/>
      <c r="N150" s="24"/>
      <c r="O150" s="24"/>
      <c r="P150" s="24"/>
      <c r="Q150" s="24"/>
      <c r="R150" s="25"/>
      <c r="S150" s="115"/>
    </row>
    <row r="151" spans="3:19" x14ac:dyDescent="0.25">
      <c r="C151" s="119"/>
      <c r="D151" s="175">
        <v>9</v>
      </c>
      <c r="E151" s="144"/>
      <c r="F151" s="144" t="s">
        <v>786</v>
      </c>
      <c r="G151" s="159" t="s">
        <v>1360</v>
      </c>
      <c r="H151" s="144" t="s">
        <v>1361</v>
      </c>
      <c r="I151" s="144" t="s">
        <v>1362</v>
      </c>
      <c r="J151" s="144">
        <v>6</v>
      </c>
      <c r="K151" s="109" t="s">
        <v>1431</v>
      </c>
      <c r="L151" s="24"/>
      <c r="M151" s="24"/>
      <c r="N151" s="24"/>
      <c r="O151" s="24"/>
      <c r="P151" s="24"/>
      <c r="Q151" s="24"/>
      <c r="R151" s="25"/>
      <c r="S151" s="115"/>
    </row>
    <row r="152" spans="3:19" x14ac:dyDescent="0.25">
      <c r="C152" s="119"/>
      <c r="D152" s="175">
        <v>10</v>
      </c>
      <c r="E152" s="144" t="s">
        <v>1268</v>
      </c>
      <c r="F152" s="144" t="s">
        <v>136</v>
      </c>
      <c r="G152" s="159" t="s">
        <v>1363</v>
      </c>
      <c r="H152" s="144" t="s">
        <v>1364</v>
      </c>
      <c r="I152" s="144" t="s">
        <v>1359</v>
      </c>
      <c r="J152" s="144">
        <v>6</v>
      </c>
      <c r="K152" s="109" t="s">
        <v>1431</v>
      </c>
      <c r="L152" s="24"/>
      <c r="M152" s="24"/>
      <c r="N152" s="24"/>
      <c r="O152" s="24"/>
      <c r="P152" s="24"/>
      <c r="Q152" s="24"/>
      <c r="R152" s="25"/>
      <c r="S152" s="115"/>
    </row>
    <row r="153" spans="3:19" x14ac:dyDescent="0.25">
      <c r="C153" s="119"/>
      <c r="D153" s="175">
        <v>11</v>
      </c>
      <c r="E153" s="144"/>
      <c r="F153" s="144" t="s">
        <v>136</v>
      </c>
      <c r="G153" s="159" t="s">
        <v>1365</v>
      </c>
      <c r="H153" s="144" t="s">
        <v>1366</v>
      </c>
      <c r="I153" s="144" t="s">
        <v>731</v>
      </c>
      <c r="J153" s="144">
        <v>3</v>
      </c>
      <c r="K153" s="109" t="s">
        <v>1431</v>
      </c>
      <c r="L153" s="24"/>
      <c r="M153" s="24"/>
      <c r="N153" s="24"/>
      <c r="O153" s="24"/>
      <c r="P153" s="24"/>
      <c r="Q153" s="24"/>
      <c r="R153" s="25"/>
      <c r="S153" s="115"/>
    </row>
    <row r="154" spans="3:19" x14ac:dyDescent="0.25">
      <c r="C154" s="119"/>
      <c r="D154" s="175">
        <v>12</v>
      </c>
      <c r="E154" s="144"/>
      <c r="F154" s="144" t="s">
        <v>136</v>
      </c>
      <c r="G154" s="159" t="s">
        <v>1367</v>
      </c>
      <c r="H154" s="144" t="s">
        <v>1361</v>
      </c>
      <c r="I154" s="144"/>
      <c r="J154" s="144">
        <v>2</v>
      </c>
      <c r="K154" s="109" t="s">
        <v>1431</v>
      </c>
      <c r="L154" s="24"/>
      <c r="M154" s="24"/>
      <c r="N154" s="24"/>
      <c r="O154" s="24"/>
      <c r="P154" s="24"/>
      <c r="Q154" s="24"/>
      <c r="R154" s="25"/>
      <c r="S154" s="115"/>
    </row>
    <row r="155" spans="3:19" ht="31.5" x14ac:dyDescent="0.25">
      <c r="C155" s="119"/>
      <c r="D155" s="175">
        <v>13</v>
      </c>
      <c r="E155" s="106"/>
      <c r="F155" s="106" t="s">
        <v>136</v>
      </c>
      <c r="G155" s="158" t="s">
        <v>1432</v>
      </c>
      <c r="H155" s="106" t="s">
        <v>1433</v>
      </c>
      <c r="I155" s="106" t="s">
        <v>1434</v>
      </c>
      <c r="J155" s="106"/>
      <c r="K155" s="109" t="s">
        <v>702</v>
      </c>
      <c r="L155" s="24"/>
      <c r="M155" s="24"/>
      <c r="N155" s="24"/>
      <c r="O155" s="24"/>
      <c r="P155" s="24"/>
      <c r="Q155" s="24"/>
      <c r="R155" s="25"/>
      <c r="S155" s="115"/>
    </row>
    <row r="156" spans="3:19" x14ac:dyDescent="0.25">
      <c r="C156" s="119"/>
      <c r="D156" s="175">
        <v>14</v>
      </c>
      <c r="E156" s="106"/>
      <c r="F156" s="106" t="s">
        <v>136</v>
      </c>
      <c r="G156" s="158" t="s">
        <v>1435</v>
      </c>
      <c r="H156" s="106" t="s">
        <v>1436</v>
      </c>
      <c r="I156" s="106"/>
      <c r="J156" s="106"/>
      <c r="K156" s="109" t="s">
        <v>702</v>
      </c>
      <c r="L156" s="24"/>
      <c r="M156" s="24"/>
      <c r="N156" s="24"/>
      <c r="O156" s="24"/>
      <c r="P156" s="24"/>
      <c r="Q156" s="24"/>
      <c r="R156" s="25"/>
      <c r="S156" s="115"/>
    </row>
    <row r="157" spans="3:19" x14ac:dyDescent="0.25">
      <c r="C157" s="119"/>
      <c r="D157" s="142">
        <v>13</v>
      </c>
      <c r="E157" s="177"/>
      <c r="F157" s="144" t="s">
        <v>28</v>
      </c>
      <c r="G157" s="159" t="s">
        <v>793</v>
      </c>
      <c r="H157" s="144" t="s">
        <v>220</v>
      </c>
      <c r="I157" s="144" t="s">
        <v>794</v>
      </c>
      <c r="J157" s="144">
        <v>87</v>
      </c>
      <c r="K157" s="159" t="s">
        <v>1118</v>
      </c>
      <c r="L157" s="24"/>
      <c r="M157" s="24"/>
      <c r="N157" s="24"/>
      <c r="O157" s="24"/>
      <c r="P157" s="24"/>
      <c r="Q157" s="24"/>
      <c r="R157" s="25"/>
      <c r="S157" s="115"/>
    </row>
    <row r="158" spans="3:19" x14ac:dyDescent="0.25">
      <c r="C158" s="119"/>
      <c r="D158" s="142">
        <v>14</v>
      </c>
      <c r="E158" s="177"/>
      <c r="F158" s="144" t="s">
        <v>23</v>
      </c>
      <c r="G158" s="159" t="s">
        <v>959</v>
      </c>
      <c r="H158" s="144" t="s">
        <v>1368</v>
      </c>
      <c r="I158" s="144" t="s">
        <v>961</v>
      </c>
      <c r="J158" s="144"/>
      <c r="K158" s="159" t="s">
        <v>112</v>
      </c>
      <c r="L158" s="24"/>
      <c r="M158" s="24"/>
      <c r="N158" s="24"/>
      <c r="O158" s="24"/>
      <c r="P158" s="24"/>
      <c r="Q158" s="24"/>
      <c r="R158" s="25"/>
      <c r="S158" s="115"/>
    </row>
    <row r="159" spans="3:19" x14ac:dyDescent="0.25">
      <c r="C159" s="119"/>
      <c r="D159" s="142">
        <v>15</v>
      </c>
      <c r="E159" s="177"/>
      <c r="F159" s="144" t="s">
        <v>23</v>
      </c>
      <c r="G159" s="159" t="s">
        <v>1369</v>
      </c>
      <c r="H159" s="144" t="s">
        <v>1370</v>
      </c>
      <c r="I159" s="144" t="s">
        <v>1371</v>
      </c>
      <c r="J159" s="144"/>
      <c r="K159" s="109" t="s">
        <v>332</v>
      </c>
      <c r="L159" s="24"/>
      <c r="M159" s="24"/>
      <c r="N159" s="24"/>
      <c r="O159" s="24"/>
      <c r="P159" s="24"/>
      <c r="Q159" s="24"/>
      <c r="R159" s="25"/>
      <c r="S159" s="115"/>
    </row>
    <row r="160" spans="3:19" x14ac:dyDescent="0.25">
      <c r="C160" s="119"/>
      <c r="D160" s="142">
        <v>16</v>
      </c>
      <c r="E160" s="177"/>
      <c r="F160" s="144" t="s">
        <v>23</v>
      </c>
      <c r="G160" s="159" t="s">
        <v>1372</v>
      </c>
      <c r="H160" s="144" t="s">
        <v>1373</v>
      </c>
      <c r="I160" s="144" t="s">
        <v>1371</v>
      </c>
      <c r="J160" s="144"/>
      <c r="K160" s="109" t="s">
        <v>332</v>
      </c>
      <c r="L160" s="24"/>
      <c r="M160" s="24"/>
      <c r="N160" s="24"/>
      <c r="O160" s="24"/>
      <c r="P160" s="24"/>
      <c r="Q160" s="24"/>
      <c r="R160" s="25"/>
      <c r="S160" s="115"/>
    </row>
    <row r="161" spans="3:19" x14ac:dyDescent="0.25">
      <c r="C161" s="119"/>
      <c r="D161" s="142">
        <v>17</v>
      </c>
      <c r="E161" s="177"/>
      <c r="F161" s="144" t="s">
        <v>23</v>
      </c>
      <c r="G161" s="159" t="s">
        <v>775</v>
      </c>
      <c r="H161" s="144" t="s">
        <v>1366</v>
      </c>
      <c r="I161" s="144" t="s">
        <v>1374</v>
      </c>
      <c r="J161" s="144"/>
      <c r="K161" s="109" t="s">
        <v>332</v>
      </c>
      <c r="L161" s="24"/>
      <c r="M161" s="24"/>
      <c r="N161" s="24"/>
      <c r="O161" s="24"/>
      <c r="P161" s="24"/>
      <c r="Q161" s="24"/>
      <c r="R161" s="25"/>
      <c r="S161" s="115"/>
    </row>
    <row r="162" spans="3:19" x14ac:dyDescent="0.25">
      <c r="C162" s="119"/>
      <c r="D162" s="142">
        <v>18</v>
      </c>
      <c r="E162" s="177"/>
      <c r="F162" s="144" t="s">
        <v>23</v>
      </c>
      <c r="G162" s="159" t="s">
        <v>1375</v>
      </c>
      <c r="H162" s="144" t="s">
        <v>1373</v>
      </c>
      <c r="I162" s="144" t="s">
        <v>1374</v>
      </c>
      <c r="J162" s="144"/>
      <c r="K162" s="109" t="s">
        <v>332</v>
      </c>
      <c r="L162" s="24"/>
      <c r="M162" s="24"/>
      <c r="N162" s="24"/>
      <c r="O162" s="24"/>
      <c r="P162" s="24"/>
      <c r="Q162" s="24"/>
      <c r="R162" s="25"/>
      <c r="S162" s="115"/>
    </row>
    <row r="163" spans="3:19" x14ac:dyDescent="0.25">
      <c r="C163" s="119"/>
      <c r="D163" s="142">
        <v>19</v>
      </c>
      <c r="E163" s="177"/>
      <c r="F163" s="144" t="s">
        <v>23</v>
      </c>
      <c r="G163" s="159" t="s">
        <v>1376</v>
      </c>
      <c r="H163" s="144" t="s">
        <v>1377</v>
      </c>
      <c r="I163" s="144" t="s">
        <v>1374</v>
      </c>
      <c r="J163" s="144"/>
      <c r="K163" s="109" t="s">
        <v>332</v>
      </c>
      <c r="L163" s="24"/>
      <c r="M163" s="24"/>
      <c r="N163" s="24"/>
      <c r="O163" s="24"/>
      <c r="P163" s="24"/>
      <c r="Q163" s="24"/>
      <c r="R163" s="25"/>
      <c r="S163" s="115"/>
    </row>
    <row r="164" spans="3:19" x14ac:dyDescent="0.25">
      <c r="C164" s="119"/>
      <c r="D164" s="142">
        <v>20</v>
      </c>
      <c r="E164" s="177"/>
      <c r="F164" s="144" t="s">
        <v>23</v>
      </c>
      <c r="G164" s="159" t="s">
        <v>1378</v>
      </c>
      <c r="H164" s="144" t="s">
        <v>1379</v>
      </c>
      <c r="I164" s="144" t="s">
        <v>1374</v>
      </c>
      <c r="J164" s="144"/>
      <c r="K164" s="176" t="s">
        <v>112</v>
      </c>
      <c r="L164" s="24"/>
      <c r="M164" s="24"/>
      <c r="N164" s="24"/>
      <c r="O164" s="24"/>
      <c r="P164" s="24"/>
      <c r="Q164" s="24"/>
      <c r="R164" s="25"/>
      <c r="S164" s="115"/>
    </row>
    <row r="165" spans="3:19" x14ac:dyDescent="0.25">
      <c r="C165" s="119"/>
      <c r="D165" s="142">
        <v>21</v>
      </c>
      <c r="E165" s="163"/>
      <c r="F165" s="163" t="s">
        <v>23</v>
      </c>
      <c r="G165" s="163" t="s">
        <v>1437</v>
      </c>
      <c r="H165" s="163" t="s">
        <v>965</v>
      </c>
      <c r="I165" s="163" t="s">
        <v>1374</v>
      </c>
      <c r="J165" s="163"/>
      <c r="K165" s="163" t="s">
        <v>112</v>
      </c>
      <c r="L165" s="24"/>
      <c r="M165" s="24"/>
      <c r="N165" s="24"/>
      <c r="O165" s="24"/>
      <c r="P165" s="24"/>
      <c r="Q165" s="24"/>
      <c r="R165" s="25"/>
      <c r="S165" s="115"/>
    </row>
    <row r="166" spans="3:19" x14ac:dyDescent="0.25">
      <c r="C166" s="119"/>
      <c r="D166" s="142">
        <v>22</v>
      </c>
      <c r="E166" s="163"/>
      <c r="F166" s="163" t="s">
        <v>23</v>
      </c>
      <c r="G166" s="163" t="s">
        <v>1438</v>
      </c>
      <c r="H166" s="163" t="s">
        <v>1439</v>
      </c>
      <c r="I166" s="163" t="s">
        <v>1374</v>
      </c>
      <c r="J166" s="163"/>
      <c r="K166" s="163" t="s">
        <v>112</v>
      </c>
      <c r="L166" s="24"/>
      <c r="M166" s="24"/>
      <c r="N166" s="24"/>
      <c r="O166" s="24"/>
      <c r="P166" s="24"/>
      <c r="Q166" s="24"/>
      <c r="R166" s="25"/>
      <c r="S166" s="115"/>
    </row>
    <row r="167" spans="3:19" x14ac:dyDescent="0.25">
      <c r="C167" s="119"/>
      <c r="D167" s="142">
        <v>23</v>
      </c>
      <c r="E167" s="163"/>
      <c r="F167" s="163" t="s">
        <v>23</v>
      </c>
      <c r="G167" s="163" t="s">
        <v>1440</v>
      </c>
      <c r="H167" s="163" t="s">
        <v>1439</v>
      </c>
      <c r="I167" s="163" t="s">
        <v>1374</v>
      </c>
      <c r="J167" s="163"/>
      <c r="K167" s="163" t="s">
        <v>112</v>
      </c>
      <c r="L167" s="24"/>
      <c r="M167" s="24"/>
      <c r="N167" s="24"/>
      <c r="O167" s="24"/>
      <c r="P167" s="24"/>
      <c r="Q167" s="24"/>
      <c r="R167" s="25"/>
      <c r="S167" s="115"/>
    </row>
    <row r="168" spans="3:19" x14ac:dyDescent="0.25">
      <c r="C168" s="119"/>
      <c r="D168" s="142">
        <v>24</v>
      </c>
      <c r="E168" s="163"/>
      <c r="F168" s="163" t="s">
        <v>23</v>
      </c>
      <c r="G168" s="163" t="s">
        <v>1441</v>
      </c>
      <c r="H168" s="163" t="s">
        <v>1439</v>
      </c>
      <c r="I168" s="163" t="s">
        <v>1374</v>
      </c>
      <c r="J168" s="163"/>
      <c r="K168" s="163" t="s">
        <v>112</v>
      </c>
      <c r="L168" s="24"/>
      <c r="M168" s="24"/>
      <c r="N168" s="24"/>
      <c r="O168" s="24"/>
      <c r="P168" s="24"/>
      <c r="Q168" s="24"/>
      <c r="R168" s="25"/>
      <c r="S168" s="115"/>
    </row>
    <row r="169" spans="3:19" x14ac:dyDescent="0.25">
      <c r="C169" s="119"/>
      <c r="D169" s="142">
        <v>25</v>
      </c>
      <c r="E169" s="177"/>
      <c r="F169" s="144" t="s">
        <v>23</v>
      </c>
      <c r="G169" s="159" t="s">
        <v>1380</v>
      </c>
      <c r="H169" s="144" t="s">
        <v>1381</v>
      </c>
      <c r="I169" s="144" t="s">
        <v>953</v>
      </c>
      <c r="J169" s="144"/>
      <c r="K169" s="109" t="s">
        <v>332</v>
      </c>
      <c r="L169" s="24"/>
      <c r="M169" s="24"/>
      <c r="N169" s="24"/>
      <c r="O169" s="24"/>
      <c r="P169" s="24"/>
      <c r="Q169" s="24"/>
      <c r="R169" s="25"/>
      <c r="S169" s="115"/>
    </row>
    <row r="170" spans="3:19" x14ac:dyDescent="0.25">
      <c r="C170" s="119"/>
      <c r="D170" s="120">
        <v>26</v>
      </c>
      <c r="E170" s="256">
        <v>44386</v>
      </c>
      <c r="F170" s="257" t="s">
        <v>98</v>
      </c>
      <c r="G170" s="258" t="s">
        <v>942</v>
      </c>
      <c r="H170" s="257" t="s">
        <v>1442</v>
      </c>
      <c r="I170" s="259" t="s">
        <v>338</v>
      </c>
      <c r="J170" s="257">
        <v>4.7699999999999996</v>
      </c>
      <c r="K170" s="260" t="s">
        <v>1443</v>
      </c>
      <c r="L170" s="24"/>
      <c r="M170" s="24"/>
      <c r="N170" s="24"/>
      <c r="O170" s="24"/>
      <c r="P170" s="24"/>
      <c r="Q170" s="24"/>
      <c r="R170" s="25"/>
      <c r="S170" s="115"/>
    </row>
    <row r="171" spans="3:19" ht="63" x14ac:dyDescent="0.25">
      <c r="C171" s="119"/>
      <c r="D171" s="120">
        <v>27</v>
      </c>
      <c r="E171" s="247">
        <v>44319</v>
      </c>
      <c r="F171" s="248" t="s">
        <v>98</v>
      </c>
      <c r="G171" s="249" t="s">
        <v>1170</v>
      </c>
      <c r="H171" s="248" t="s">
        <v>227</v>
      </c>
      <c r="I171" s="248" t="s">
        <v>338</v>
      </c>
      <c r="J171" s="250">
        <v>16</v>
      </c>
      <c r="K171" s="260" t="s">
        <v>1444</v>
      </c>
      <c r="L171" s="24"/>
      <c r="M171" s="24"/>
      <c r="N171" s="24"/>
      <c r="O171" s="24"/>
      <c r="P171" s="24"/>
      <c r="Q171" s="24"/>
      <c r="R171" s="25"/>
      <c r="S171" s="115"/>
    </row>
    <row r="172" spans="3:19" x14ac:dyDescent="0.25">
      <c r="C172" s="119"/>
      <c r="D172" s="24"/>
      <c r="E172" s="24"/>
      <c r="F172" s="24"/>
      <c r="G172" s="24"/>
      <c r="H172" s="24"/>
      <c r="I172" s="24"/>
      <c r="J172" s="24"/>
      <c r="K172" s="24"/>
      <c r="L172" s="24"/>
      <c r="M172" s="24"/>
      <c r="N172" s="24"/>
      <c r="O172" s="24"/>
      <c r="P172" s="24"/>
      <c r="Q172" s="24"/>
      <c r="R172" s="25"/>
      <c r="S172" s="115"/>
    </row>
    <row r="173" spans="3:19" x14ac:dyDescent="0.25">
      <c r="C173" s="119"/>
      <c r="D173" s="24"/>
      <c r="E173" s="24"/>
      <c r="F173" s="24"/>
      <c r="G173" s="24"/>
      <c r="H173" s="24"/>
      <c r="I173" s="24"/>
      <c r="J173" s="24"/>
      <c r="K173" s="24"/>
      <c r="L173" s="24"/>
      <c r="M173" s="24"/>
      <c r="N173" s="24"/>
      <c r="O173" s="24"/>
      <c r="P173" s="24"/>
      <c r="Q173" s="24"/>
      <c r="R173" s="25"/>
      <c r="S173" s="115"/>
    </row>
    <row r="174" spans="3:19" ht="16.5" thickBot="1" x14ac:dyDescent="0.3">
      <c r="C174" s="119"/>
      <c r="D174" s="145"/>
      <c r="E174" s="124"/>
      <c r="F174" s="124"/>
      <c r="G174" s="124"/>
      <c r="H174" s="145"/>
      <c r="I174" s="124"/>
      <c r="J174" s="124"/>
      <c r="K174" s="124"/>
      <c r="L174" s="145"/>
      <c r="M174" s="124"/>
      <c r="N174" s="124"/>
      <c r="O174" s="124"/>
      <c r="P174" s="145"/>
      <c r="Q174" s="145"/>
      <c r="R174" s="115"/>
      <c r="S174" s="115"/>
    </row>
    <row r="175" spans="3:19" ht="24" thickBot="1" x14ac:dyDescent="0.4">
      <c r="C175" s="119"/>
      <c r="D175" s="1308" t="s">
        <v>342</v>
      </c>
      <c r="E175" s="1309"/>
      <c r="F175" s="1309"/>
      <c r="G175" s="1309"/>
      <c r="H175" s="1309"/>
      <c r="I175" s="1309"/>
      <c r="J175" s="1309"/>
      <c r="K175" s="1309"/>
      <c r="L175" s="1309"/>
      <c r="M175" s="1309"/>
      <c r="N175" s="1309"/>
      <c r="O175" s="1309"/>
      <c r="P175" s="1309"/>
      <c r="Q175" s="1309"/>
      <c r="R175" s="1310"/>
      <c r="S175" s="115"/>
    </row>
    <row r="176" spans="3:19" ht="23.25" x14ac:dyDescent="0.35">
      <c r="C176" s="119"/>
      <c r="D176" s="1318"/>
      <c r="E176" s="1319"/>
      <c r="F176" s="1319"/>
      <c r="G176" s="1319"/>
      <c r="H176" s="1319"/>
      <c r="I176" s="1319"/>
      <c r="J176" s="1319"/>
      <c r="K176" s="1319"/>
      <c r="L176" s="216"/>
      <c r="M176" s="217"/>
      <c r="N176" s="216"/>
      <c r="O176" s="216"/>
      <c r="P176" s="216"/>
      <c r="Q176" s="216"/>
      <c r="R176" s="204"/>
      <c r="S176" s="115"/>
    </row>
    <row r="177" spans="3:19" s="180" customFormat="1" ht="23.25" x14ac:dyDescent="0.35">
      <c r="C177" s="181"/>
      <c r="D177" s="1322" t="s">
        <v>343</v>
      </c>
      <c r="E177" s="1322"/>
      <c r="F177" s="1322"/>
      <c r="G177" s="1322"/>
      <c r="H177" s="1322"/>
      <c r="I177" s="1322"/>
      <c r="J177" s="1322"/>
      <c r="K177" s="1322"/>
      <c r="L177" s="218"/>
      <c r="M177" s="219"/>
      <c r="N177" s="218"/>
      <c r="O177" s="218"/>
      <c r="P177" s="218"/>
      <c r="Q177" s="218"/>
      <c r="R177" s="220"/>
      <c r="S177" s="183"/>
    </row>
    <row r="178" spans="3:19" s="180" customFormat="1" ht="23.25" x14ac:dyDescent="0.35">
      <c r="C178" s="181"/>
      <c r="D178" s="1325" t="s">
        <v>1383</v>
      </c>
      <c r="E178" s="1325"/>
      <c r="F178" s="1325"/>
      <c r="G178" s="1325"/>
      <c r="H178" s="1325"/>
      <c r="I178" s="1325"/>
      <c r="J178" s="1325"/>
      <c r="K178" s="1325"/>
      <c r="L178" s="218"/>
      <c r="M178" s="219"/>
      <c r="N178" s="218"/>
      <c r="O178" s="218"/>
      <c r="P178" s="218"/>
      <c r="Q178" s="218"/>
      <c r="R178" s="220"/>
      <c r="S178" s="183"/>
    </row>
    <row r="179" spans="3:19" ht="23.25" x14ac:dyDescent="0.35">
      <c r="C179" s="119"/>
      <c r="D179" s="1326" t="s">
        <v>1384</v>
      </c>
      <c r="E179" s="1326"/>
      <c r="F179" s="1326"/>
      <c r="G179" s="1326"/>
      <c r="H179" s="1326"/>
      <c r="I179" s="1326"/>
      <c r="J179" s="1326"/>
      <c r="K179" s="1326"/>
      <c r="L179" s="216"/>
      <c r="M179" s="217"/>
      <c r="N179" s="216"/>
      <c r="O179" s="216"/>
      <c r="P179" s="216"/>
      <c r="Q179" s="216"/>
      <c r="R179" s="204"/>
      <c r="S179" s="115"/>
    </row>
    <row r="180" spans="3:19" ht="15" customHeight="1" x14ac:dyDescent="0.25">
      <c r="C180" s="119"/>
      <c r="D180" s="122" t="s">
        <v>9</v>
      </c>
      <c r="E180" s="122" t="s">
        <v>346</v>
      </c>
      <c r="F180" s="122" t="s">
        <v>347</v>
      </c>
      <c r="G180" s="121" t="s">
        <v>461</v>
      </c>
      <c r="H180" s="122" t="s">
        <v>801</v>
      </c>
      <c r="I180" s="122" t="s">
        <v>349</v>
      </c>
      <c r="J180" s="122" t="s">
        <v>351</v>
      </c>
      <c r="K180" s="122" t="s">
        <v>352</v>
      </c>
      <c r="R180" s="115"/>
      <c r="S180" s="115"/>
    </row>
    <row r="181" spans="3:19" ht="47.25" x14ac:dyDescent="0.25">
      <c r="C181" s="119"/>
      <c r="D181" s="184">
        <v>1</v>
      </c>
      <c r="E181" s="122" t="s">
        <v>353</v>
      </c>
      <c r="F181" s="122" t="s">
        <v>359</v>
      </c>
      <c r="G181" s="121" t="s">
        <v>48</v>
      </c>
      <c r="H181" s="122" t="s">
        <v>360</v>
      </c>
      <c r="I181" s="122" t="s">
        <v>361</v>
      </c>
      <c r="J181" s="122" t="s">
        <v>1122</v>
      </c>
      <c r="K181" s="122" t="s">
        <v>363</v>
      </c>
      <c r="R181" s="115"/>
      <c r="S181" s="115"/>
    </row>
    <row r="182" spans="3:19" ht="46.5" customHeight="1" x14ac:dyDescent="0.25">
      <c r="C182" s="119"/>
      <c r="D182" s="184">
        <v>2</v>
      </c>
      <c r="E182" s="122" t="s">
        <v>364</v>
      </c>
      <c r="F182" s="122" t="s">
        <v>365</v>
      </c>
      <c r="G182" s="121" t="s">
        <v>28</v>
      </c>
      <c r="H182" s="122" t="s">
        <v>366</v>
      </c>
      <c r="I182" s="122" t="s">
        <v>984</v>
      </c>
      <c r="J182" s="122" t="s">
        <v>1123</v>
      </c>
      <c r="K182" s="122" t="s">
        <v>1385</v>
      </c>
      <c r="R182" s="115"/>
      <c r="S182" s="115"/>
    </row>
    <row r="183" spans="3:19" ht="72.95" customHeight="1" x14ac:dyDescent="0.25">
      <c r="C183" s="119"/>
      <c r="D183" s="184">
        <v>3</v>
      </c>
      <c r="E183" s="122" t="s">
        <v>353</v>
      </c>
      <c r="F183" s="122" t="s">
        <v>370</v>
      </c>
      <c r="G183" s="121" t="s">
        <v>48</v>
      </c>
      <c r="H183" s="122" t="s">
        <v>360</v>
      </c>
      <c r="I183" s="122" t="s">
        <v>53</v>
      </c>
      <c r="J183" s="122" t="s">
        <v>1122</v>
      </c>
      <c r="K183" s="122" t="s">
        <v>363</v>
      </c>
      <c r="R183" s="115"/>
      <c r="S183" s="115"/>
    </row>
    <row r="184" spans="3:19" ht="47.25" x14ac:dyDescent="0.25">
      <c r="C184" s="119"/>
      <c r="D184" s="184">
        <v>4</v>
      </c>
      <c r="E184" s="122" t="s">
        <v>1386</v>
      </c>
      <c r="F184" s="122" t="s">
        <v>794</v>
      </c>
      <c r="G184" s="121" t="s">
        <v>28</v>
      </c>
      <c r="H184" s="122"/>
      <c r="I184" s="122" t="s">
        <v>793</v>
      </c>
      <c r="J184" s="122" t="s">
        <v>1171</v>
      </c>
      <c r="K184" s="122" t="s">
        <v>363</v>
      </c>
      <c r="R184" s="115"/>
      <c r="S184" s="115"/>
    </row>
    <row r="185" spans="3:19" ht="76.5" customHeight="1" x14ac:dyDescent="0.25">
      <c r="C185" s="119"/>
      <c r="D185" s="185">
        <v>5</v>
      </c>
      <c r="E185" s="122" t="s">
        <v>376</v>
      </c>
      <c r="F185" s="122" t="s">
        <v>377</v>
      </c>
      <c r="G185" s="121" t="s">
        <v>136</v>
      </c>
      <c r="H185" s="122" t="s">
        <v>373</v>
      </c>
      <c r="I185" s="122" t="s">
        <v>378</v>
      </c>
      <c r="J185" s="106" t="s">
        <v>1445</v>
      </c>
      <c r="K185" s="122" t="s">
        <v>380</v>
      </c>
      <c r="R185" s="115"/>
      <c r="S185" s="115"/>
    </row>
    <row r="186" spans="3:19" ht="31.5" x14ac:dyDescent="0.25">
      <c r="C186" s="119"/>
      <c r="D186" s="185">
        <v>6</v>
      </c>
      <c r="E186" s="122" t="s">
        <v>381</v>
      </c>
      <c r="F186" s="122" t="s">
        <v>382</v>
      </c>
      <c r="G186" s="121" t="s">
        <v>171</v>
      </c>
      <c r="H186" s="122" t="s">
        <v>383</v>
      </c>
      <c r="I186" s="122" t="s">
        <v>384</v>
      </c>
      <c r="J186" s="122" t="s">
        <v>385</v>
      </c>
      <c r="K186" s="122" t="s">
        <v>386</v>
      </c>
      <c r="R186" s="115"/>
      <c r="S186" s="115"/>
    </row>
    <row r="187" spans="3:19" x14ac:dyDescent="0.25">
      <c r="C187" s="119"/>
      <c r="D187" s="185">
        <v>7</v>
      </c>
      <c r="E187" s="122" t="s">
        <v>387</v>
      </c>
      <c r="F187" s="122" t="s">
        <v>388</v>
      </c>
      <c r="G187" s="121" t="s">
        <v>171</v>
      </c>
      <c r="H187" s="122" t="s">
        <v>389</v>
      </c>
      <c r="I187" s="122" t="s">
        <v>390</v>
      </c>
      <c r="J187" s="122" t="s">
        <v>385</v>
      </c>
      <c r="K187" s="122" t="s">
        <v>386</v>
      </c>
      <c r="R187" s="115"/>
      <c r="S187" s="115"/>
    </row>
    <row r="188" spans="3:19" ht="31.5" x14ac:dyDescent="0.25">
      <c r="C188" s="119"/>
      <c r="D188" s="185">
        <v>8</v>
      </c>
      <c r="E188" s="122" t="s">
        <v>391</v>
      </c>
      <c r="F188" s="122" t="s">
        <v>392</v>
      </c>
      <c r="G188" s="121" t="s">
        <v>28</v>
      </c>
      <c r="H188" s="122" t="s">
        <v>383</v>
      </c>
      <c r="I188" s="122" t="s">
        <v>393</v>
      </c>
      <c r="J188" s="122" t="s">
        <v>385</v>
      </c>
      <c r="K188" s="122" t="s">
        <v>394</v>
      </c>
      <c r="R188" s="115"/>
      <c r="S188" s="115"/>
    </row>
    <row r="189" spans="3:19" ht="15" customHeight="1" x14ac:dyDescent="0.25">
      <c r="C189" s="119"/>
      <c r="D189" s="185">
        <v>9</v>
      </c>
      <c r="E189" s="122" t="s">
        <v>395</v>
      </c>
      <c r="F189" s="122" t="s">
        <v>396</v>
      </c>
      <c r="G189" s="121" t="s">
        <v>397</v>
      </c>
      <c r="H189" s="122" t="s">
        <v>373</v>
      </c>
      <c r="I189" s="122" t="s">
        <v>398</v>
      </c>
      <c r="J189" s="122" t="s">
        <v>399</v>
      </c>
      <c r="K189" s="122" t="s">
        <v>386</v>
      </c>
      <c r="R189" s="115"/>
      <c r="S189" s="115"/>
    </row>
    <row r="190" spans="3:19" ht="31.5" x14ac:dyDescent="0.25">
      <c r="C190" s="119"/>
      <c r="D190" s="185">
        <v>10</v>
      </c>
      <c r="E190" s="122" t="s">
        <v>400</v>
      </c>
      <c r="F190" s="122" t="s">
        <v>401</v>
      </c>
      <c r="G190" s="121" t="s">
        <v>136</v>
      </c>
      <c r="H190" s="122" t="s">
        <v>373</v>
      </c>
      <c r="I190" s="122" t="s">
        <v>402</v>
      </c>
      <c r="J190" s="122" t="s">
        <v>385</v>
      </c>
      <c r="K190" s="122" t="s">
        <v>386</v>
      </c>
      <c r="R190" s="115"/>
      <c r="S190" s="115"/>
    </row>
    <row r="191" spans="3:19" ht="31.5" x14ac:dyDescent="0.25">
      <c r="C191" s="119"/>
      <c r="D191" s="185">
        <v>11</v>
      </c>
      <c r="E191" s="122" t="s">
        <v>381</v>
      </c>
      <c r="F191" s="122" t="s">
        <v>403</v>
      </c>
      <c r="G191" s="121" t="s">
        <v>136</v>
      </c>
      <c r="H191" s="122" t="s">
        <v>383</v>
      </c>
      <c r="I191" s="122" t="s">
        <v>404</v>
      </c>
      <c r="J191" s="122" t="s">
        <v>399</v>
      </c>
      <c r="K191" s="122" t="s">
        <v>386</v>
      </c>
      <c r="R191" s="115"/>
      <c r="S191" s="115"/>
    </row>
    <row r="192" spans="3:19" ht="31.5" x14ac:dyDescent="0.25">
      <c r="C192" s="119"/>
      <c r="D192" s="185">
        <v>12</v>
      </c>
      <c r="E192" s="122" t="s">
        <v>405</v>
      </c>
      <c r="F192" s="122" t="s">
        <v>406</v>
      </c>
      <c r="G192" s="121" t="s">
        <v>136</v>
      </c>
      <c r="H192" s="122" t="s">
        <v>373</v>
      </c>
      <c r="I192" s="122" t="s">
        <v>407</v>
      </c>
      <c r="J192" s="122" t="s">
        <v>385</v>
      </c>
      <c r="K192" s="122" t="s">
        <v>386</v>
      </c>
      <c r="R192" s="115"/>
      <c r="S192" s="115"/>
    </row>
    <row r="193" spans="3:19" x14ac:dyDescent="0.25">
      <c r="C193" s="119"/>
      <c r="D193" s="185">
        <v>13</v>
      </c>
      <c r="E193" s="122" t="s">
        <v>408</v>
      </c>
      <c r="F193" s="122" t="s">
        <v>409</v>
      </c>
      <c r="G193" s="121" t="s">
        <v>410</v>
      </c>
      <c r="H193" s="122" t="s">
        <v>411</v>
      </c>
      <c r="I193" s="122" t="s">
        <v>412</v>
      </c>
      <c r="J193" s="122" t="s">
        <v>399</v>
      </c>
      <c r="K193" s="122" t="s">
        <v>386</v>
      </c>
      <c r="R193" s="115"/>
      <c r="S193" s="115"/>
    </row>
    <row r="194" spans="3:19" x14ac:dyDescent="0.25">
      <c r="C194" s="119"/>
      <c r="D194" s="185">
        <v>14</v>
      </c>
      <c r="E194" s="122" t="s">
        <v>408</v>
      </c>
      <c r="F194" s="122" t="s">
        <v>413</v>
      </c>
      <c r="G194" s="121" t="s">
        <v>410</v>
      </c>
      <c r="H194" s="122" t="s">
        <v>411</v>
      </c>
      <c r="I194" s="122" t="s">
        <v>414</v>
      </c>
      <c r="J194" s="122" t="s">
        <v>399</v>
      </c>
      <c r="K194" s="122" t="s">
        <v>386</v>
      </c>
      <c r="R194" s="115"/>
      <c r="S194" s="115"/>
    </row>
    <row r="195" spans="3:19" ht="31.5" x14ac:dyDescent="0.25">
      <c r="C195" s="119"/>
      <c r="D195" s="185">
        <v>15</v>
      </c>
      <c r="E195" s="122" t="s">
        <v>376</v>
      </c>
      <c r="F195" s="122" t="s">
        <v>372</v>
      </c>
      <c r="G195" s="121" t="s">
        <v>28</v>
      </c>
      <c r="H195" s="122" t="s">
        <v>373</v>
      </c>
      <c r="I195" s="122" t="s">
        <v>415</v>
      </c>
      <c r="J195" s="122" t="s">
        <v>399</v>
      </c>
      <c r="K195" s="122" t="s">
        <v>380</v>
      </c>
      <c r="R195" s="115"/>
      <c r="S195" s="115"/>
    </row>
    <row r="196" spans="3:19" x14ac:dyDescent="0.25">
      <c r="C196" s="119"/>
      <c r="D196" s="185">
        <v>16</v>
      </c>
      <c r="E196" s="122" t="s">
        <v>417</v>
      </c>
      <c r="F196" s="122" t="s">
        <v>418</v>
      </c>
      <c r="G196" s="121" t="s">
        <v>121</v>
      </c>
      <c r="H196" s="122" t="s">
        <v>419</v>
      </c>
      <c r="I196" s="122" t="s">
        <v>420</v>
      </c>
      <c r="J196" s="122" t="s">
        <v>399</v>
      </c>
      <c r="K196" s="122" t="s">
        <v>386</v>
      </c>
      <c r="R196" s="115"/>
      <c r="S196" s="115"/>
    </row>
    <row r="197" spans="3:19" ht="31.5" x14ac:dyDescent="0.25">
      <c r="C197" s="119"/>
      <c r="D197" s="185">
        <v>17</v>
      </c>
      <c r="E197" s="122" t="s">
        <v>395</v>
      </c>
      <c r="F197" s="122" t="s">
        <v>278</v>
      </c>
      <c r="G197" s="121" t="s">
        <v>397</v>
      </c>
      <c r="H197" s="122" t="s">
        <v>373</v>
      </c>
      <c r="I197" s="106" t="s">
        <v>1388</v>
      </c>
      <c r="J197" s="106" t="s">
        <v>429</v>
      </c>
      <c r="K197" s="122" t="s">
        <v>369</v>
      </c>
      <c r="R197" s="115"/>
      <c r="S197" s="115"/>
    </row>
    <row r="198" spans="3:19" ht="31.5" x14ac:dyDescent="0.25">
      <c r="C198" s="119"/>
      <c r="D198" s="185">
        <v>18</v>
      </c>
      <c r="E198" s="122" t="s">
        <v>395</v>
      </c>
      <c r="F198" s="122" t="s">
        <v>422</v>
      </c>
      <c r="G198" s="121" t="s">
        <v>397</v>
      </c>
      <c r="H198" s="122" t="s">
        <v>373</v>
      </c>
      <c r="I198" s="106" t="s">
        <v>1389</v>
      </c>
      <c r="J198" s="106" t="s">
        <v>429</v>
      </c>
      <c r="K198" s="122" t="s">
        <v>424</v>
      </c>
      <c r="R198" s="115"/>
      <c r="S198" s="115"/>
    </row>
    <row r="199" spans="3:19" ht="47.25" x14ac:dyDescent="0.25">
      <c r="C199" s="119"/>
      <c r="D199" s="122">
        <v>19</v>
      </c>
      <c r="E199" s="122" t="s">
        <v>425</v>
      </c>
      <c r="F199" s="122" t="s">
        <v>426</v>
      </c>
      <c r="G199" s="121" t="s">
        <v>427</v>
      </c>
      <c r="H199" s="122" t="s">
        <v>1172</v>
      </c>
      <c r="I199" s="122" t="s">
        <v>336</v>
      </c>
      <c r="J199" s="122" t="s">
        <v>429</v>
      </c>
      <c r="K199" s="122" t="s">
        <v>807</v>
      </c>
      <c r="R199" s="115"/>
      <c r="S199" s="115"/>
    </row>
    <row r="200" spans="3:19" x14ac:dyDescent="0.25">
      <c r="C200" s="119"/>
      <c r="R200" s="115"/>
      <c r="S200" s="115"/>
    </row>
    <row r="201" spans="3:19" x14ac:dyDescent="0.25">
      <c r="C201" s="119"/>
      <c r="R201" s="115"/>
      <c r="S201" s="115"/>
    </row>
    <row r="202" spans="3:19" ht="16.5" thickBot="1" x14ac:dyDescent="0.3">
      <c r="C202" s="119"/>
      <c r="R202" s="115"/>
      <c r="S202" s="115"/>
    </row>
    <row r="203" spans="3:19" ht="39" customHeight="1" thickBot="1" x14ac:dyDescent="0.4">
      <c r="C203" s="119"/>
      <c r="D203" s="1308" t="s">
        <v>430</v>
      </c>
      <c r="E203" s="1309"/>
      <c r="F203" s="1309"/>
      <c r="G203" s="1309"/>
      <c r="H203" s="1309"/>
      <c r="I203" s="1309"/>
      <c r="J203" s="1309"/>
      <c r="K203" s="1309"/>
      <c r="L203" s="1309"/>
      <c r="M203" s="1309"/>
      <c r="N203" s="1309"/>
      <c r="O203" s="1309"/>
      <c r="P203" s="1309"/>
      <c r="Q203" s="1309"/>
      <c r="R203" s="1310"/>
      <c r="S203" s="115"/>
    </row>
    <row r="204" spans="3:19" ht="15" customHeight="1" x14ac:dyDescent="0.35">
      <c r="C204" s="119"/>
      <c r="D204" s="203"/>
      <c r="E204" s="203"/>
      <c r="F204" s="203"/>
      <c r="G204" s="203"/>
      <c r="H204" s="203"/>
      <c r="I204" s="203"/>
      <c r="J204" s="203"/>
      <c r="K204" s="203"/>
      <c r="L204" s="203"/>
      <c r="M204" s="203"/>
      <c r="N204" s="203"/>
      <c r="O204" s="203"/>
      <c r="P204" s="203"/>
      <c r="Q204" s="203"/>
      <c r="R204" s="212"/>
      <c r="S204" s="115"/>
    </row>
    <row r="205" spans="3:19" ht="32.25" customHeight="1" x14ac:dyDescent="0.35">
      <c r="C205" s="119"/>
      <c r="D205" s="1327" t="s">
        <v>986</v>
      </c>
      <c r="E205" s="1328"/>
      <c r="F205" s="1328"/>
      <c r="G205" s="1328"/>
      <c r="H205" s="1328"/>
      <c r="I205" s="1328"/>
      <c r="J205" s="1328"/>
      <c r="K205" s="1328"/>
      <c r="L205" s="203"/>
      <c r="M205" s="203"/>
      <c r="N205" s="203"/>
      <c r="O205" s="203"/>
      <c r="P205" s="203"/>
      <c r="Q205" s="203"/>
      <c r="R205" s="212"/>
      <c r="S205" s="115"/>
    </row>
    <row r="206" spans="3:19" x14ac:dyDescent="0.25">
      <c r="C206" s="119"/>
      <c r="D206" s="122" t="s">
        <v>9</v>
      </c>
      <c r="E206" s="122" t="s">
        <v>432</v>
      </c>
      <c r="F206" s="122" t="s">
        <v>433</v>
      </c>
      <c r="G206" s="121" t="s">
        <v>434</v>
      </c>
      <c r="H206" s="122" t="s">
        <v>349</v>
      </c>
      <c r="I206" s="122" t="s">
        <v>350</v>
      </c>
      <c r="J206" s="122" t="s">
        <v>351</v>
      </c>
      <c r="K206" s="122" t="s">
        <v>352</v>
      </c>
      <c r="R206" s="115"/>
      <c r="S206" s="115"/>
    </row>
    <row r="207" spans="3:19" ht="15" customHeight="1" x14ac:dyDescent="0.25">
      <c r="C207" s="119"/>
      <c r="D207" s="144">
        <v>1</v>
      </c>
      <c r="E207" s="261" t="s">
        <v>435</v>
      </c>
      <c r="F207" s="262" t="s">
        <v>436</v>
      </c>
      <c r="G207" s="261" t="s">
        <v>437</v>
      </c>
      <c r="H207" s="257" t="s">
        <v>1446</v>
      </c>
      <c r="I207" s="257" t="s">
        <v>692</v>
      </c>
      <c r="J207" s="257" t="s">
        <v>692</v>
      </c>
      <c r="K207" s="263" t="s">
        <v>807</v>
      </c>
      <c r="R207" s="115"/>
      <c r="S207" s="115"/>
    </row>
    <row r="208" spans="3:19" ht="31.5" x14ac:dyDescent="0.25">
      <c r="C208" s="119"/>
      <c r="D208" s="144">
        <v>2</v>
      </c>
      <c r="E208" s="261" t="s">
        <v>435</v>
      </c>
      <c r="F208" s="262" t="s">
        <v>445</v>
      </c>
      <c r="G208" s="261" t="s">
        <v>437</v>
      </c>
      <c r="H208" s="257" t="s">
        <v>1172</v>
      </c>
      <c r="I208" s="257" t="s">
        <v>336</v>
      </c>
      <c r="J208" s="257" t="s">
        <v>1447</v>
      </c>
      <c r="K208" s="263" t="s">
        <v>807</v>
      </c>
      <c r="R208" s="115"/>
      <c r="S208" s="115"/>
    </row>
    <row r="209" spans="3:19" ht="47.25" x14ac:dyDescent="0.25">
      <c r="C209" s="119"/>
      <c r="D209" s="144">
        <v>3</v>
      </c>
      <c r="E209" s="261" t="s">
        <v>448</v>
      </c>
      <c r="F209" s="262" t="s">
        <v>449</v>
      </c>
      <c r="G209" s="261" t="s">
        <v>450</v>
      </c>
      <c r="H209" s="261" t="s">
        <v>451</v>
      </c>
      <c r="I209" s="261" t="s">
        <v>98</v>
      </c>
      <c r="J209" s="261" t="s">
        <v>808</v>
      </c>
      <c r="K209" s="263" t="s">
        <v>987</v>
      </c>
      <c r="R209" s="115"/>
      <c r="S209" s="115"/>
    </row>
    <row r="210" spans="3:19" ht="30" customHeight="1" x14ac:dyDescent="0.25">
      <c r="C210" s="119"/>
      <c r="D210" s="144">
        <v>4</v>
      </c>
      <c r="E210" s="261" t="s">
        <v>453</v>
      </c>
      <c r="F210" s="262" t="s">
        <v>454</v>
      </c>
      <c r="G210" s="261" t="s">
        <v>437</v>
      </c>
      <c r="H210" s="261" t="s">
        <v>451</v>
      </c>
      <c r="I210" s="261" t="s">
        <v>98</v>
      </c>
      <c r="J210" s="261" t="s">
        <v>429</v>
      </c>
      <c r="K210" s="263" t="s">
        <v>807</v>
      </c>
      <c r="R210" s="115"/>
      <c r="S210" s="115"/>
    </row>
    <row r="211" spans="3:19" x14ac:dyDescent="0.25">
      <c r="C211" s="119"/>
      <c r="D211" s="122"/>
      <c r="E211" s="122"/>
      <c r="F211" s="122"/>
      <c r="G211" s="121"/>
      <c r="H211" s="122"/>
      <c r="I211" s="122"/>
      <c r="J211" s="122"/>
      <c r="K211" s="122"/>
      <c r="R211" s="115"/>
      <c r="S211" s="115"/>
    </row>
    <row r="212" spans="3:19" ht="16.5" thickBot="1" x14ac:dyDescent="0.3">
      <c r="C212" s="119"/>
      <c r="D212" s="124"/>
      <c r="E212" s="124"/>
      <c r="F212" s="124"/>
      <c r="G212" s="145"/>
      <c r="H212" s="124"/>
      <c r="I212" s="124"/>
      <c r="J212" s="124"/>
      <c r="K212" s="124"/>
      <c r="R212" s="115"/>
      <c r="S212" s="115"/>
    </row>
    <row r="213" spans="3:19" ht="24" thickBot="1" x14ac:dyDescent="0.4">
      <c r="C213" s="119"/>
      <c r="D213" s="1308" t="s">
        <v>990</v>
      </c>
      <c r="E213" s="1309"/>
      <c r="F213" s="1309"/>
      <c r="G213" s="1309"/>
      <c r="H213" s="1309"/>
      <c r="I213" s="1309"/>
      <c r="J213" s="1309"/>
      <c r="K213" s="1309"/>
      <c r="L213" s="1309"/>
      <c r="M213" s="1309"/>
      <c r="N213" s="1309"/>
      <c r="O213" s="1309"/>
      <c r="P213" s="1309"/>
      <c r="Q213" s="1309"/>
      <c r="R213" s="1310"/>
      <c r="S213" s="115"/>
    </row>
    <row r="214" spans="3:19" ht="23.25" x14ac:dyDescent="0.35">
      <c r="C214" s="119"/>
      <c r="D214" s="203"/>
      <c r="E214" s="203"/>
      <c r="F214" s="203"/>
      <c r="G214" s="203"/>
      <c r="H214" s="203"/>
      <c r="I214" s="203"/>
      <c r="J214" s="203"/>
      <c r="K214" s="203"/>
      <c r="L214" s="203"/>
      <c r="M214" s="203"/>
      <c r="N214" s="203"/>
      <c r="O214" s="203"/>
      <c r="P214" s="203"/>
      <c r="Q214" s="203"/>
      <c r="R214" s="212"/>
      <c r="S214" s="115"/>
    </row>
    <row r="215" spans="3:19" ht="23.25" x14ac:dyDescent="0.35">
      <c r="C215" s="119"/>
      <c r="D215" s="1327" t="s">
        <v>1390</v>
      </c>
      <c r="E215" s="1328"/>
      <c r="F215" s="1328"/>
      <c r="G215" s="1328"/>
      <c r="H215" s="1328"/>
      <c r="I215" s="1328"/>
      <c r="J215" s="1328"/>
      <c r="K215" s="1328"/>
      <c r="L215" s="203"/>
      <c r="M215" s="203"/>
      <c r="N215" s="203"/>
      <c r="O215" s="203"/>
      <c r="P215" s="203"/>
      <c r="Q215" s="203"/>
      <c r="R215" s="212"/>
      <c r="S215" s="115"/>
    </row>
    <row r="216" spans="3:19" x14ac:dyDescent="0.25">
      <c r="C216" s="119"/>
      <c r="D216" s="122" t="s">
        <v>9</v>
      </c>
      <c r="E216" s="122" t="s">
        <v>432</v>
      </c>
      <c r="F216" s="122" t="s">
        <v>433</v>
      </c>
      <c r="G216" s="121" t="s">
        <v>434</v>
      </c>
      <c r="H216" s="122" t="s">
        <v>349</v>
      </c>
      <c r="I216" s="122" t="s">
        <v>350</v>
      </c>
      <c r="J216" s="122" t="s">
        <v>351</v>
      </c>
      <c r="K216" s="122" t="s">
        <v>352</v>
      </c>
      <c r="R216" s="115"/>
      <c r="S216" s="115"/>
    </row>
    <row r="217" spans="3:19" x14ac:dyDescent="0.25">
      <c r="C217" s="119"/>
      <c r="D217" s="144">
        <v>1</v>
      </c>
      <c r="E217" s="122" t="s">
        <v>785</v>
      </c>
      <c r="F217" s="121" t="s">
        <v>993</v>
      </c>
      <c r="G217" s="122" t="s">
        <v>136</v>
      </c>
      <c r="H217" s="122" t="s">
        <v>1343</v>
      </c>
      <c r="I217" s="122" t="s">
        <v>559</v>
      </c>
      <c r="J217" s="122" t="s">
        <v>1391</v>
      </c>
      <c r="K217" s="122" t="s">
        <v>1002</v>
      </c>
      <c r="R217" s="115"/>
      <c r="S217" s="115"/>
    </row>
    <row r="218" spans="3:19" x14ac:dyDescent="0.25">
      <c r="C218" s="119"/>
      <c r="D218" s="144">
        <v>2</v>
      </c>
      <c r="E218" s="122" t="s">
        <v>997</v>
      </c>
      <c r="F218" s="121" t="s">
        <v>998</v>
      </c>
      <c r="G218" s="122" t="s">
        <v>28</v>
      </c>
      <c r="H218" s="122" t="s">
        <v>1003</v>
      </c>
      <c r="I218" s="122" t="s">
        <v>1392</v>
      </c>
      <c r="J218" s="122" t="s">
        <v>995</v>
      </c>
      <c r="K218" s="122" t="s">
        <v>1002</v>
      </c>
      <c r="R218" s="115"/>
      <c r="S218" s="115"/>
    </row>
    <row r="219" spans="3:19" x14ac:dyDescent="0.25">
      <c r="C219" s="119"/>
      <c r="D219" s="144">
        <v>3</v>
      </c>
      <c r="E219" s="122" t="s">
        <v>1393</v>
      </c>
      <c r="F219" s="121" t="s">
        <v>1394</v>
      </c>
      <c r="G219" s="122" t="s">
        <v>136</v>
      </c>
      <c r="H219" s="122" t="s">
        <v>90</v>
      </c>
      <c r="I219" s="122" t="s">
        <v>1348</v>
      </c>
      <c r="J219" s="122" t="s">
        <v>995</v>
      </c>
      <c r="K219" s="122" t="s">
        <v>1002</v>
      </c>
      <c r="R219" s="115"/>
      <c r="S219" s="115"/>
    </row>
    <row r="220" spans="3:19" x14ac:dyDescent="0.25">
      <c r="C220" s="119"/>
      <c r="D220" s="144"/>
      <c r="E220" s="122"/>
      <c r="F220" s="121"/>
      <c r="G220" s="122"/>
      <c r="H220" s="122"/>
      <c r="I220" s="122"/>
      <c r="J220" s="106"/>
      <c r="K220" s="122"/>
      <c r="R220" s="115"/>
      <c r="S220" s="115"/>
    </row>
    <row r="221" spans="3:19" ht="16.5" thickBot="1" x14ac:dyDescent="0.3">
      <c r="C221" s="119"/>
      <c r="D221" s="124"/>
      <c r="E221" s="124"/>
      <c r="F221" s="124"/>
      <c r="G221" s="145"/>
      <c r="H221" s="124"/>
      <c r="I221" s="124"/>
      <c r="J221" s="124"/>
      <c r="K221" s="124"/>
      <c r="R221" s="115"/>
      <c r="S221" s="115"/>
    </row>
    <row r="222" spans="3:19" ht="24" thickBot="1" x14ac:dyDescent="0.4">
      <c r="C222" s="119"/>
      <c r="D222" s="1308" t="s">
        <v>458</v>
      </c>
      <c r="E222" s="1309"/>
      <c r="F222" s="1309"/>
      <c r="G222" s="1309"/>
      <c r="H222" s="1309"/>
      <c r="I222" s="1309"/>
      <c r="J222" s="1309"/>
      <c r="K222" s="1309"/>
      <c r="L222" s="1309"/>
      <c r="M222" s="1309"/>
      <c r="N222" s="1309"/>
      <c r="O222" s="1309"/>
      <c r="P222" s="1309"/>
      <c r="Q222" s="1309"/>
      <c r="R222" s="1310"/>
      <c r="S222" s="115"/>
    </row>
    <row r="223" spans="3:19" ht="36" customHeight="1" x14ac:dyDescent="0.35">
      <c r="C223" s="119"/>
      <c r="D223" s="1329" t="s">
        <v>695</v>
      </c>
      <c r="E223" s="1330"/>
      <c r="F223" s="1330"/>
      <c r="G223" s="1330"/>
      <c r="H223" s="1330"/>
      <c r="I223" s="1330"/>
      <c r="J223" s="1330"/>
      <c r="K223" s="1330"/>
      <c r="L223" s="216"/>
      <c r="M223" s="216"/>
      <c r="N223" s="216"/>
      <c r="O223" s="216"/>
      <c r="P223" s="216"/>
      <c r="Q223" s="216"/>
      <c r="R223" s="204"/>
      <c r="S223" s="115"/>
    </row>
    <row r="224" spans="3:19" x14ac:dyDescent="0.25">
      <c r="C224" s="119"/>
      <c r="D224" s="122" t="s">
        <v>9</v>
      </c>
      <c r="E224" s="122" t="s">
        <v>12</v>
      </c>
      <c r="F224" s="122" t="s">
        <v>460</v>
      </c>
      <c r="G224" s="121" t="s">
        <v>461</v>
      </c>
      <c r="H224" s="122" t="s">
        <v>462</v>
      </c>
      <c r="I224" s="122" t="s">
        <v>349</v>
      </c>
      <c r="J224" s="122" t="s">
        <v>463</v>
      </c>
      <c r="K224" s="122" t="s">
        <v>464</v>
      </c>
      <c r="R224" s="115"/>
      <c r="S224" s="115"/>
    </row>
    <row r="225" spans="3:19" ht="94.5" x14ac:dyDescent="0.25">
      <c r="C225" s="119"/>
      <c r="D225" s="144">
        <v>1</v>
      </c>
      <c r="E225" s="122" t="s">
        <v>470</v>
      </c>
      <c r="F225" s="121" t="s">
        <v>471</v>
      </c>
      <c r="G225" s="122" t="s">
        <v>23</v>
      </c>
      <c r="H225" s="122" t="s">
        <v>1124</v>
      </c>
      <c r="I225" s="122" t="s">
        <v>809</v>
      </c>
      <c r="J225" s="144" t="s">
        <v>1395</v>
      </c>
      <c r="K225" s="226" t="s">
        <v>329</v>
      </c>
      <c r="R225" s="115"/>
      <c r="S225" s="115"/>
    </row>
    <row r="226" spans="3:19" ht="132" customHeight="1" x14ac:dyDescent="0.25">
      <c r="C226" s="119"/>
      <c r="D226" s="144">
        <v>2</v>
      </c>
      <c r="E226" s="122" t="s">
        <v>465</v>
      </c>
      <c r="F226" s="121" t="s">
        <v>335</v>
      </c>
      <c r="G226" s="122" t="s">
        <v>23</v>
      </c>
      <c r="H226" s="122" t="s">
        <v>467</v>
      </c>
      <c r="I226" s="122" t="s">
        <v>705</v>
      </c>
      <c r="J226" s="144" t="s">
        <v>1396</v>
      </c>
      <c r="K226" s="144" t="s">
        <v>1397</v>
      </c>
      <c r="R226" s="115"/>
      <c r="S226" s="115"/>
    </row>
    <row r="227" spans="3:19" ht="150" customHeight="1" x14ac:dyDescent="0.25">
      <c r="C227" s="119"/>
      <c r="D227" s="144">
        <v>4</v>
      </c>
      <c r="E227" s="122"/>
      <c r="F227" s="121" t="s">
        <v>953</v>
      </c>
      <c r="G227" s="122" t="s">
        <v>23</v>
      </c>
      <c r="H227" s="122"/>
      <c r="I227" s="122" t="s">
        <v>1012</v>
      </c>
      <c r="J227" s="144" t="s">
        <v>1398</v>
      </c>
      <c r="K227" s="226" t="s">
        <v>112</v>
      </c>
      <c r="R227" s="115"/>
      <c r="S227" s="115"/>
    </row>
    <row r="228" spans="3:19" ht="31.5" x14ac:dyDescent="0.25">
      <c r="C228" s="119"/>
      <c r="D228" s="144">
        <v>5</v>
      </c>
      <c r="E228" s="144"/>
      <c r="F228" s="121" t="s">
        <v>961</v>
      </c>
      <c r="G228" s="122" t="s">
        <v>23</v>
      </c>
      <c r="H228" s="122"/>
      <c r="I228" s="122" t="s">
        <v>1014</v>
      </c>
      <c r="J228" s="122" t="s">
        <v>1015</v>
      </c>
      <c r="K228" s="122" t="s">
        <v>329</v>
      </c>
      <c r="R228" s="115"/>
      <c r="S228" s="115"/>
    </row>
    <row r="229" spans="3:19" ht="16.5" thickBot="1" x14ac:dyDescent="0.3">
      <c r="C229" s="119"/>
      <c r="R229" s="115"/>
      <c r="S229" s="115"/>
    </row>
    <row r="230" spans="3:19" ht="24" thickBot="1" x14ac:dyDescent="0.4">
      <c r="C230" s="119"/>
      <c r="D230" s="1308" t="s">
        <v>476</v>
      </c>
      <c r="E230" s="1309"/>
      <c r="F230" s="1309"/>
      <c r="G230" s="1309"/>
      <c r="H230" s="1309"/>
      <c r="I230" s="1309"/>
      <c r="J230" s="1309"/>
      <c r="K230" s="1309"/>
      <c r="L230" s="1309"/>
      <c r="M230" s="1309"/>
      <c r="N230" s="1309"/>
      <c r="O230" s="1309"/>
      <c r="P230" s="1309"/>
      <c r="Q230" s="1309"/>
      <c r="R230" s="1310"/>
      <c r="S230" s="115"/>
    </row>
    <row r="231" spans="3:19" ht="29.25" thickBot="1" x14ac:dyDescent="0.5">
      <c r="C231" s="119"/>
      <c r="D231" s="1331" t="s">
        <v>477</v>
      </c>
      <c r="E231" s="1332"/>
      <c r="F231" s="205">
        <f>I248</f>
        <v>7000000</v>
      </c>
      <c r="G231" s="24"/>
      <c r="H231" s="24"/>
      <c r="I231" s="24"/>
      <c r="J231" s="24"/>
      <c r="K231" s="24"/>
      <c r="L231" s="24"/>
      <c r="M231" s="24"/>
      <c r="N231" s="24"/>
      <c r="O231" s="24"/>
      <c r="P231" s="24"/>
      <c r="Q231" s="24"/>
      <c r="R231" s="25"/>
      <c r="S231" s="115"/>
    </row>
    <row r="232" spans="3:19" ht="32.25" customHeight="1" x14ac:dyDescent="0.25">
      <c r="C232" s="119"/>
      <c r="D232" s="187" t="s">
        <v>478</v>
      </c>
      <c r="E232" s="187" t="s">
        <v>479</v>
      </c>
      <c r="F232" s="187" t="s">
        <v>480</v>
      </c>
      <c r="G232" s="121" t="s">
        <v>481</v>
      </c>
      <c r="H232" s="122" t="s">
        <v>482</v>
      </c>
      <c r="I232" s="122" t="s">
        <v>483</v>
      </c>
      <c r="J232" s="122" t="s">
        <v>484</v>
      </c>
      <c r="R232" s="115"/>
      <c r="S232" s="115"/>
    </row>
    <row r="233" spans="3:19" ht="31.5" x14ac:dyDescent="0.25">
      <c r="C233" s="119"/>
      <c r="D233" s="122">
        <v>1</v>
      </c>
      <c r="E233" s="122" t="s">
        <v>485</v>
      </c>
      <c r="F233" s="122" t="s">
        <v>486</v>
      </c>
      <c r="G233" s="188">
        <v>250000</v>
      </c>
      <c r="H233" s="189"/>
      <c r="I233" s="189">
        <f>G233*H233</f>
        <v>0</v>
      </c>
      <c r="J233" s="189"/>
      <c r="R233" s="115"/>
      <c r="S233" s="115"/>
    </row>
    <row r="234" spans="3:19" ht="47.25" x14ac:dyDescent="0.25">
      <c r="C234" s="119"/>
      <c r="D234" s="122">
        <v>2</v>
      </c>
      <c r="E234" s="122" t="s">
        <v>487</v>
      </c>
      <c r="F234" s="122" t="s">
        <v>488</v>
      </c>
      <c r="G234" s="188">
        <v>5000000</v>
      </c>
      <c r="H234" s="189">
        <v>1</v>
      </c>
      <c r="I234" s="189">
        <f t="shared" ref="I234:I247" si="0">G234*H234</f>
        <v>5000000</v>
      </c>
      <c r="J234" s="189"/>
      <c r="R234" s="115"/>
      <c r="S234" s="115"/>
    </row>
    <row r="235" spans="3:19" ht="63" x14ac:dyDescent="0.25">
      <c r="C235" s="119"/>
      <c r="D235" s="123">
        <v>3</v>
      </c>
      <c r="E235" s="122" t="s">
        <v>489</v>
      </c>
      <c r="F235" s="122" t="s">
        <v>486</v>
      </c>
      <c r="G235" s="188">
        <v>5000</v>
      </c>
      <c r="H235" s="189"/>
      <c r="I235" s="189">
        <f t="shared" si="0"/>
        <v>0</v>
      </c>
      <c r="J235" s="189"/>
      <c r="R235" s="115"/>
      <c r="S235" s="115"/>
    </row>
    <row r="236" spans="3:19" ht="63" x14ac:dyDescent="0.25">
      <c r="C236" s="119"/>
      <c r="D236" s="123">
        <v>4</v>
      </c>
      <c r="E236" s="122" t="s">
        <v>490</v>
      </c>
      <c r="F236" s="122" t="s">
        <v>488</v>
      </c>
      <c r="G236" s="188">
        <v>250000</v>
      </c>
      <c r="H236" s="189"/>
      <c r="I236" s="189">
        <f t="shared" si="0"/>
        <v>0</v>
      </c>
      <c r="J236" s="189"/>
      <c r="R236" s="115"/>
      <c r="S236" s="115"/>
    </row>
    <row r="237" spans="3:19" ht="78.75" x14ac:dyDescent="0.25">
      <c r="C237" s="119"/>
      <c r="D237" s="123">
        <v>5</v>
      </c>
      <c r="E237" s="122" t="s">
        <v>491</v>
      </c>
      <c r="F237" s="122" t="s">
        <v>488</v>
      </c>
      <c r="G237" s="188">
        <v>100000</v>
      </c>
      <c r="H237" s="189"/>
      <c r="I237" s="189">
        <f t="shared" si="0"/>
        <v>0</v>
      </c>
      <c r="J237" s="189"/>
      <c r="N237" s="124"/>
      <c r="O237" s="124"/>
      <c r="P237" s="124"/>
      <c r="Q237" s="124"/>
      <c r="R237" s="190"/>
      <c r="S237" s="115"/>
    </row>
    <row r="238" spans="3:19" ht="47.25" x14ac:dyDescent="0.25">
      <c r="C238" s="119"/>
      <c r="D238" s="123">
        <v>6</v>
      </c>
      <c r="E238" s="122" t="s">
        <v>492</v>
      </c>
      <c r="F238" s="122" t="s">
        <v>488</v>
      </c>
      <c r="G238" s="188">
        <v>1500000</v>
      </c>
      <c r="H238" s="189"/>
      <c r="I238" s="189">
        <f>G238*H238</f>
        <v>0</v>
      </c>
      <c r="J238" s="189"/>
      <c r="R238" s="115"/>
      <c r="S238" s="115"/>
    </row>
    <row r="239" spans="3:19" ht="110.25" x14ac:dyDescent="0.25">
      <c r="C239" s="119"/>
      <c r="D239" s="123">
        <v>7</v>
      </c>
      <c r="E239" s="122" t="s">
        <v>493</v>
      </c>
      <c r="F239" s="122" t="s">
        <v>488</v>
      </c>
      <c r="G239" s="188">
        <v>350000</v>
      </c>
      <c r="H239" s="189"/>
      <c r="I239" s="189">
        <f>G239*H239</f>
        <v>0</v>
      </c>
      <c r="J239" s="189"/>
      <c r="R239" s="115"/>
      <c r="S239" s="115"/>
    </row>
    <row r="240" spans="3:19" ht="78.75" x14ac:dyDescent="0.25">
      <c r="C240" s="119"/>
      <c r="D240" s="109">
        <v>8</v>
      </c>
      <c r="E240" s="122" t="s">
        <v>494</v>
      </c>
      <c r="F240" s="122" t="s">
        <v>495</v>
      </c>
      <c r="G240" s="188">
        <v>175000</v>
      </c>
      <c r="H240" s="189"/>
      <c r="I240" s="189">
        <f t="shared" si="0"/>
        <v>0</v>
      </c>
      <c r="J240" s="189"/>
      <c r="R240" s="115"/>
      <c r="S240" s="115"/>
    </row>
    <row r="241" spans="3:19" ht="47.25" x14ac:dyDescent="0.25">
      <c r="C241" s="119"/>
      <c r="D241" s="123">
        <v>9</v>
      </c>
      <c r="E241" s="122" t="s">
        <v>496</v>
      </c>
      <c r="F241" s="122" t="s">
        <v>488</v>
      </c>
      <c r="G241" s="188">
        <v>500000</v>
      </c>
      <c r="H241" s="189"/>
      <c r="I241" s="189">
        <f t="shared" si="0"/>
        <v>0</v>
      </c>
      <c r="J241" s="189"/>
      <c r="R241" s="115"/>
      <c r="S241" s="115"/>
    </row>
    <row r="242" spans="3:19" ht="47.25" x14ac:dyDescent="0.25">
      <c r="C242" s="119"/>
      <c r="D242" s="123">
        <v>10</v>
      </c>
      <c r="E242" s="122" t="s">
        <v>497</v>
      </c>
      <c r="F242" s="122" t="s">
        <v>486</v>
      </c>
      <c r="G242" s="188">
        <v>10000</v>
      </c>
      <c r="H242" s="189"/>
      <c r="I242" s="189">
        <f t="shared" si="0"/>
        <v>0</v>
      </c>
      <c r="J242" s="189"/>
      <c r="R242" s="115"/>
      <c r="S242" s="115"/>
    </row>
    <row r="243" spans="3:19" ht="94.5" x14ac:dyDescent="0.25">
      <c r="C243" s="119"/>
      <c r="D243" s="109">
        <v>11</v>
      </c>
      <c r="E243" s="122" t="s">
        <v>498</v>
      </c>
      <c r="F243" s="122" t="s">
        <v>488</v>
      </c>
      <c r="G243" s="188">
        <v>1000000</v>
      </c>
      <c r="H243" s="189">
        <v>2</v>
      </c>
      <c r="I243" s="189">
        <f>G243*H243</f>
        <v>2000000</v>
      </c>
      <c r="J243" s="191"/>
      <c r="R243" s="115"/>
      <c r="S243" s="115"/>
    </row>
    <row r="244" spans="3:19" ht="110.25" x14ac:dyDescent="0.25">
      <c r="C244" s="119"/>
      <c r="D244" s="123">
        <v>12</v>
      </c>
      <c r="E244" s="122" t="s">
        <v>499</v>
      </c>
      <c r="F244" s="122" t="s">
        <v>488</v>
      </c>
      <c r="G244" s="188">
        <v>500000</v>
      </c>
      <c r="H244" s="189"/>
      <c r="I244" s="189">
        <f t="shared" si="0"/>
        <v>0</v>
      </c>
      <c r="J244" s="189"/>
      <c r="R244" s="115"/>
      <c r="S244" s="115"/>
    </row>
    <row r="245" spans="3:19" ht="94.5" x14ac:dyDescent="0.25">
      <c r="C245" s="119"/>
      <c r="D245" s="123">
        <v>13</v>
      </c>
      <c r="E245" s="122" t="s">
        <v>500</v>
      </c>
      <c r="F245" s="122" t="s">
        <v>488</v>
      </c>
      <c r="G245" s="188">
        <v>250000</v>
      </c>
      <c r="H245" s="189"/>
      <c r="I245" s="189">
        <f t="shared" si="0"/>
        <v>0</v>
      </c>
      <c r="J245" s="189"/>
      <c r="R245" s="115"/>
      <c r="S245" s="115"/>
    </row>
    <row r="246" spans="3:19" x14ac:dyDescent="0.25">
      <c r="C246" s="119"/>
      <c r="D246" s="123">
        <v>14</v>
      </c>
      <c r="E246" s="122" t="s">
        <v>1016</v>
      </c>
      <c r="F246" s="122" t="s">
        <v>488</v>
      </c>
      <c r="G246" s="188">
        <v>500000</v>
      </c>
      <c r="H246" s="189"/>
      <c r="I246" s="189">
        <f t="shared" si="0"/>
        <v>0</v>
      </c>
      <c r="J246" s="189"/>
      <c r="R246" s="115"/>
      <c r="S246" s="115"/>
    </row>
    <row r="247" spans="3:19" ht="31.5" x14ac:dyDescent="0.25">
      <c r="C247" s="119"/>
      <c r="D247" s="123">
        <v>15</v>
      </c>
      <c r="E247" s="122" t="s">
        <v>502</v>
      </c>
      <c r="F247" s="122"/>
      <c r="G247" s="188"/>
      <c r="H247" s="189"/>
      <c r="I247" s="189">
        <f t="shared" si="0"/>
        <v>0</v>
      </c>
      <c r="J247" s="189"/>
      <c r="R247" s="115"/>
      <c r="S247" s="115"/>
    </row>
    <row r="248" spans="3:19" x14ac:dyDescent="0.25">
      <c r="C248" s="119"/>
      <c r="D248" s="1300" t="s">
        <v>503</v>
      </c>
      <c r="E248" s="1300"/>
      <c r="F248" s="1300"/>
      <c r="G248" s="1300"/>
      <c r="H248" s="1301"/>
      <c r="I248" s="189">
        <f>SUM(I233:I247)</f>
        <v>7000000</v>
      </c>
      <c r="J248" s="122"/>
      <c r="R248" s="115"/>
      <c r="S248" s="115"/>
    </row>
    <row r="249" spans="3:19" x14ac:dyDescent="0.25">
      <c r="C249" s="119"/>
      <c r="R249" s="115"/>
      <c r="S249" s="115"/>
    </row>
    <row r="250" spans="3:19" ht="16.5" thickBot="1" x14ac:dyDescent="0.3">
      <c r="C250" s="119"/>
      <c r="R250" s="115"/>
      <c r="S250" s="115"/>
    </row>
    <row r="251" spans="3:19" ht="16.5" thickBot="1" x14ac:dyDescent="0.3">
      <c r="C251" s="114"/>
      <c r="D251" s="1252" t="s">
        <v>504</v>
      </c>
      <c r="E251" s="1253"/>
      <c r="F251" s="1253"/>
      <c r="G251" s="1253"/>
      <c r="H251" s="1253"/>
      <c r="I251" s="1253"/>
      <c r="J251" s="1253"/>
      <c r="K251" s="1253"/>
      <c r="L251" s="1253"/>
      <c r="M251" s="1253"/>
      <c r="N251" s="1253"/>
      <c r="O251" s="1253"/>
      <c r="P251" s="1253"/>
      <c r="Q251" s="1253"/>
      <c r="R251" s="1254"/>
      <c r="S251" s="115"/>
    </row>
    <row r="252" spans="3:19" x14ac:dyDescent="0.25">
      <c r="C252" s="114"/>
      <c r="D252" s="1337" t="s">
        <v>1448</v>
      </c>
      <c r="E252" s="1338"/>
      <c r="F252" s="1338"/>
      <c r="G252" s="1338"/>
      <c r="H252" s="1338"/>
      <c r="I252" s="1338"/>
      <c r="J252" s="1338"/>
      <c r="K252" s="1338"/>
      <c r="L252" s="1338"/>
      <c r="M252" s="1338"/>
      <c r="N252" s="1338"/>
      <c r="O252" s="1338"/>
      <c r="P252" s="1338"/>
      <c r="Q252" s="1338"/>
      <c r="R252" s="1339"/>
      <c r="S252" s="115"/>
    </row>
    <row r="253" spans="3:19" x14ac:dyDescent="0.25">
      <c r="C253" s="114"/>
      <c r="D253" s="1337" t="s">
        <v>1449</v>
      </c>
      <c r="E253" s="1338"/>
      <c r="F253" s="1338"/>
      <c r="G253" s="1338"/>
      <c r="H253" s="1338"/>
      <c r="I253" s="1338"/>
      <c r="J253" s="1338"/>
      <c r="K253" s="1338"/>
      <c r="L253" s="1338"/>
      <c r="M253" s="1338"/>
      <c r="N253" s="1338"/>
      <c r="O253" s="1338"/>
      <c r="P253" s="1338"/>
      <c r="Q253" s="1338"/>
      <c r="R253" s="1339"/>
      <c r="S253" s="115"/>
    </row>
    <row r="254" spans="3:19" ht="36.75" customHeight="1" x14ac:dyDescent="0.25">
      <c r="C254" s="114"/>
      <c r="D254" s="1340" t="s">
        <v>1450</v>
      </c>
      <c r="E254" s="1338"/>
      <c r="F254" s="1338"/>
      <c r="G254" s="1338"/>
      <c r="H254" s="1338"/>
      <c r="I254" s="1338"/>
      <c r="J254" s="1338"/>
      <c r="K254" s="1338"/>
      <c r="L254" s="1338"/>
      <c r="M254" s="1338"/>
      <c r="N254" s="1338"/>
      <c r="O254" s="1338"/>
      <c r="P254" s="1338"/>
      <c r="Q254" s="1338"/>
      <c r="R254" s="1339"/>
      <c r="S254" s="115"/>
    </row>
    <row r="255" spans="3:19" ht="16.5" thickBot="1" x14ac:dyDescent="0.3">
      <c r="C255" s="114"/>
      <c r="D255" s="253"/>
      <c r="E255" s="254"/>
      <c r="F255" s="254"/>
      <c r="G255" s="254"/>
      <c r="H255" s="254"/>
      <c r="I255" s="254"/>
      <c r="J255" s="254"/>
      <c r="K255" s="254"/>
      <c r="L255" s="254"/>
      <c r="M255" s="254"/>
      <c r="N255" s="254"/>
      <c r="O255" s="254"/>
      <c r="P255" s="254"/>
      <c r="Q255" s="254"/>
      <c r="R255" s="255"/>
      <c r="S255" s="115"/>
    </row>
    <row r="256" spans="3:19" ht="16.5" thickBot="1" x14ac:dyDescent="0.3">
      <c r="C256" s="119"/>
      <c r="D256" s="1252" t="s">
        <v>505</v>
      </c>
      <c r="E256" s="1253"/>
      <c r="F256" s="1253"/>
      <c r="G256" s="1253"/>
      <c r="H256" s="1253"/>
      <c r="I256" s="1253"/>
      <c r="J256" s="1253"/>
      <c r="K256" s="1253"/>
      <c r="L256" s="1253"/>
      <c r="M256" s="1253"/>
      <c r="N256" s="1253"/>
      <c r="O256" s="1253"/>
      <c r="P256" s="1253"/>
      <c r="Q256" s="1253"/>
      <c r="R256" s="1254"/>
      <c r="S256" s="115"/>
    </row>
    <row r="257" spans="3:19" x14ac:dyDescent="0.25">
      <c r="C257" s="119"/>
      <c r="D257" s="1259" t="s">
        <v>506</v>
      </c>
      <c r="E257" s="1260"/>
      <c r="F257" s="1260"/>
      <c r="G257" s="1260"/>
      <c r="H257" s="1260"/>
      <c r="I257" s="1260"/>
      <c r="J257" s="1260"/>
      <c r="K257" s="1260"/>
      <c r="L257" s="24"/>
      <c r="M257" s="24"/>
      <c r="N257" s="24"/>
      <c r="O257" s="24"/>
      <c r="P257" s="24"/>
      <c r="Q257" s="24"/>
      <c r="R257" s="25"/>
      <c r="S257" s="115"/>
    </row>
    <row r="258" spans="3:19" x14ac:dyDescent="0.25">
      <c r="C258" s="119"/>
      <c r="D258" s="1246" t="s">
        <v>1019</v>
      </c>
      <c r="E258" s="1247"/>
      <c r="F258" s="1247"/>
      <c r="G258" s="1247"/>
      <c r="H258" s="1247"/>
      <c r="I258" s="1247"/>
      <c r="J258" s="1247"/>
      <c r="K258" s="24"/>
      <c r="L258" s="24"/>
      <c r="M258" s="24"/>
      <c r="N258" s="24"/>
      <c r="O258" s="24"/>
      <c r="P258" s="24"/>
      <c r="Q258" s="24"/>
      <c r="R258" s="25"/>
      <c r="S258" s="115"/>
    </row>
    <row r="259" spans="3:19" x14ac:dyDescent="0.25">
      <c r="C259" s="119"/>
      <c r="D259" s="1246" t="s">
        <v>1133</v>
      </c>
      <c r="E259" s="1247"/>
      <c r="F259" s="1247"/>
      <c r="G259" s="1247"/>
      <c r="H259" s="1247"/>
      <c r="R259" s="115"/>
      <c r="S259" s="115"/>
    </row>
    <row r="260" spans="3:19" x14ac:dyDescent="0.25">
      <c r="C260" s="119"/>
      <c r="D260" s="1248" t="s">
        <v>1134</v>
      </c>
      <c r="E260" s="1249"/>
      <c r="F260" s="1249"/>
      <c r="G260" s="1249"/>
      <c r="R260" s="115"/>
      <c r="S260" s="115"/>
    </row>
    <row r="261" spans="3:19" x14ac:dyDescent="0.25">
      <c r="C261" s="119"/>
      <c r="R261" s="115"/>
      <c r="S261" s="115"/>
    </row>
    <row r="262" spans="3:19" ht="16.5" thickBot="1" x14ac:dyDescent="0.3">
      <c r="C262" s="119"/>
      <c r="D262" s="192"/>
      <c r="E262" s="193"/>
      <c r="F262" s="193"/>
      <c r="G262" s="193"/>
      <c r="H262" s="193"/>
      <c r="I262" s="193"/>
      <c r="J262" s="193"/>
      <c r="K262" s="194"/>
      <c r="L262" s="194"/>
      <c r="M262" s="194"/>
      <c r="N262" s="194"/>
      <c r="O262" s="194"/>
      <c r="P262" s="194"/>
      <c r="Q262" s="194"/>
      <c r="R262" s="195"/>
      <c r="S262" s="115"/>
    </row>
    <row r="263" spans="3:19" x14ac:dyDescent="0.25">
      <c r="C263" s="119"/>
      <c r="D263" s="1250" t="s">
        <v>510</v>
      </c>
      <c r="E263" s="1251"/>
      <c r="F263" s="59" t="s">
        <v>511</v>
      </c>
      <c r="S263" s="115"/>
    </row>
    <row r="264" spans="3:19" ht="16.5" thickBot="1" x14ac:dyDescent="0.3">
      <c r="C264" s="196"/>
      <c r="D264" s="193"/>
      <c r="E264" s="193"/>
      <c r="F264" s="193"/>
      <c r="G264" s="193"/>
      <c r="H264" s="193"/>
      <c r="I264" s="193"/>
      <c r="J264" s="193"/>
      <c r="K264" s="193"/>
      <c r="L264" s="193"/>
      <c r="M264" s="193"/>
      <c r="N264" s="193"/>
      <c r="O264" s="193"/>
      <c r="P264" s="193"/>
      <c r="Q264" s="193"/>
      <c r="R264" s="193"/>
      <c r="S264" s="197"/>
    </row>
  </sheetData>
  <mergeCells count="40">
    <mergeCell ref="D259:H259"/>
    <mergeCell ref="D260:G260"/>
    <mergeCell ref="D263:E263"/>
    <mergeCell ref="D258:J258"/>
    <mergeCell ref="D248:H248"/>
    <mergeCell ref="D251:R251"/>
    <mergeCell ref="D252:R252"/>
    <mergeCell ref="D256:R256"/>
    <mergeCell ref="D257:K257"/>
    <mergeCell ref="D253:R253"/>
    <mergeCell ref="D254:R254"/>
    <mergeCell ref="D231:E231"/>
    <mergeCell ref="D176:K176"/>
    <mergeCell ref="D177:K177"/>
    <mergeCell ref="D178:K178"/>
    <mergeCell ref="D179:K179"/>
    <mergeCell ref="D203:R203"/>
    <mergeCell ref="D205:K205"/>
    <mergeCell ref="D213:R213"/>
    <mergeCell ref="D215:K215"/>
    <mergeCell ref="D222:R222"/>
    <mergeCell ref="D223:K223"/>
    <mergeCell ref="D230:R230"/>
    <mergeCell ref="D175:R175"/>
    <mergeCell ref="D46:P46"/>
    <mergeCell ref="D54:M54"/>
    <mergeCell ref="N54:R54"/>
    <mergeCell ref="D56:M56"/>
    <mergeCell ref="D105:R105"/>
    <mergeCell ref="D106:K106"/>
    <mergeCell ref="D112:R112"/>
    <mergeCell ref="D114:P114"/>
    <mergeCell ref="D139:R139"/>
    <mergeCell ref="D141:K141"/>
    <mergeCell ref="D45:R45"/>
    <mergeCell ref="D15:J15"/>
    <mergeCell ref="D17:R17"/>
    <mergeCell ref="D18:P18"/>
    <mergeCell ref="D30:R30"/>
    <mergeCell ref="D31:R31"/>
  </mergeCells>
  <pageMargins left="0.7" right="0.7" top="0.75" bottom="0.75" header="0.3" footer="0.3"/>
  <pageSetup scale="6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205"/>
  <sheetViews>
    <sheetView showGridLines="0" topLeftCell="D74" zoomScale="60" zoomScaleNormal="60" workbookViewId="0">
      <selection activeCell="J68" sqref="J68"/>
    </sheetView>
  </sheetViews>
  <sheetFormatPr defaultColWidth="9.140625" defaultRowHeight="15.75" x14ac:dyDescent="0.25"/>
  <cols>
    <col min="1" max="3" width="9.140625" style="59"/>
    <col min="4" max="4" width="12.140625" style="59" customWidth="1"/>
    <col min="5" max="5" width="23.85546875" style="59" bestFit="1" customWidth="1"/>
    <col min="6" max="6" width="30.85546875" style="59" customWidth="1"/>
    <col min="7" max="7" width="23" style="59" bestFit="1" customWidth="1"/>
    <col min="8" max="8" width="40.85546875" style="59" customWidth="1"/>
    <col min="9" max="9" width="34.42578125" style="59" bestFit="1" customWidth="1"/>
    <col min="10" max="10" width="36.42578125" style="59" customWidth="1"/>
    <col min="11" max="11" width="63.140625" style="59" bestFit="1" customWidth="1"/>
    <col min="12" max="12" width="30.42578125" style="59" bestFit="1" customWidth="1"/>
    <col min="13" max="13" width="23" style="59" customWidth="1"/>
    <col min="14" max="14" width="22.85546875" style="59" customWidth="1"/>
    <col min="15" max="15" width="30.85546875" style="59" bestFit="1" customWidth="1"/>
    <col min="16" max="16" width="28.140625" style="59" customWidth="1"/>
    <col min="17" max="17" width="24.140625" style="59" customWidth="1"/>
    <col min="18" max="18" width="26.140625" style="59" customWidth="1"/>
    <col min="19" max="16384" width="9.140625" style="59"/>
  </cols>
  <sheetData>
    <row r="1" spans="3:19" ht="16.5" thickBot="1" x14ac:dyDescent="0.3"/>
    <row r="2" spans="3:19" x14ac:dyDescent="0.25">
      <c r="C2" s="111"/>
      <c r="D2" s="111"/>
      <c r="E2" s="112"/>
      <c r="F2" s="112"/>
      <c r="G2" s="112"/>
      <c r="H2" s="112"/>
      <c r="I2" s="112"/>
      <c r="J2" s="112"/>
      <c r="K2" s="112"/>
      <c r="L2" s="112"/>
      <c r="M2" s="112"/>
      <c r="N2" s="112"/>
      <c r="O2" s="112"/>
      <c r="P2" s="112"/>
      <c r="Q2" s="112"/>
      <c r="R2" s="113"/>
      <c r="S2" s="113"/>
    </row>
    <row r="3" spans="3:19" x14ac:dyDescent="0.25">
      <c r="C3" s="114"/>
      <c r="D3" s="114"/>
      <c r="R3" s="115"/>
      <c r="S3" s="115"/>
    </row>
    <row r="4" spans="3:19" x14ac:dyDescent="0.25">
      <c r="C4" s="114"/>
      <c r="D4" s="114"/>
      <c r="R4" s="115"/>
      <c r="S4" s="115"/>
    </row>
    <row r="5" spans="3:19" x14ac:dyDescent="0.25">
      <c r="C5" s="114"/>
      <c r="D5" s="114"/>
      <c r="R5" s="115"/>
      <c r="S5" s="115"/>
    </row>
    <row r="6" spans="3:19" x14ac:dyDescent="0.25">
      <c r="C6" s="114"/>
      <c r="D6" s="114"/>
      <c r="R6" s="115"/>
      <c r="S6" s="115"/>
    </row>
    <row r="7" spans="3:19" x14ac:dyDescent="0.25">
      <c r="C7" s="114"/>
      <c r="D7" s="114"/>
      <c r="R7" s="115"/>
      <c r="S7" s="115"/>
    </row>
    <row r="8" spans="3:19" x14ac:dyDescent="0.25">
      <c r="C8" s="114"/>
      <c r="D8" s="114"/>
      <c r="R8" s="115"/>
      <c r="S8" s="115"/>
    </row>
    <row r="9" spans="3:19" x14ac:dyDescent="0.25">
      <c r="C9" s="114"/>
      <c r="D9" s="114"/>
      <c r="R9" s="115"/>
      <c r="S9" s="115"/>
    </row>
    <row r="10" spans="3:19" x14ac:dyDescent="0.25">
      <c r="C10" s="114"/>
      <c r="D10" s="116" t="s">
        <v>0</v>
      </c>
      <c r="R10" s="115"/>
      <c r="S10" s="115"/>
    </row>
    <row r="11" spans="3:19" x14ac:dyDescent="0.25">
      <c r="C11" s="114"/>
      <c r="D11" s="117" t="s">
        <v>1</v>
      </c>
      <c r="E11" s="59" t="s">
        <v>1176</v>
      </c>
      <c r="R11" s="115"/>
      <c r="S11" s="115"/>
    </row>
    <row r="12" spans="3:19" x14ac:dyDescent="0.25">
      <c r="C12" s="114"/>
      <c r="D12" s="117" t="s">
        <v>3</v>
      </c>
      <c r="E12" s="59" t="s">
        <v>4</v>
      </c>
      <c r="R12" s="115"/>
      <c r="S12" s="115"/>
    </row>
    <row r="13" spans="3:19" x14ac:dyDescent="0.25">
      <c r="C13" s="114"/>
      <c r="D13" s="117" t="s">
        <v>5</v>
      </c>
      <c r="E13" s="118"/>
      <c r="R13" s="115"/>
      <c r="S13" s="115"/>
    </row>
    <row r="14" spans="3:19" x14ac:dyDescent="0.25">
      <c r="C14" s="114"/>
      <c r="D14" s="114"/>
      <c r="R14" s="115"/>
      <c r="S14" s="115"/>
    </row>
    <row r="15" spans="3:19" ht="28.5" x14ac:dyDescent="0.45">
      <c r="C15" s="114"/>
      <c r="D15" s="1287" t="s">
        <v>1451</v>
      </c>
      <c r="E15" s="1288"/>
      <c r="F15" s="1288"/>
      <c r="G15" s="1288"/>
      <c r="H15" s="1288"/>
      <c r="I15" s="1288"/>
      <c r="J15" s="1288"/>
      <c r="R15" s="115"/>
      <c r="S15" s="115"/>
    </row>
    <row r="16" spans="3:19" ht="16.5" thickBot="1" x14ac:dyDescent="0.3">
      <c r="C16" s="114"/>
      <c r="D16" s="114"/>
      <c r="R16" s="115"/>
      <c r="S16" s="115"/>
    </row>
    <row r="17" spans="3:19" ht="45" customHeight="1" thickBot="1" x14ac:dyDescent="0.3">
      <c r="C17" s="119"/>
      <c r="D17" s="1311" t="s">
        <v>7</v>
      </c>
      <c r="E17" s="1312"/>
      <c r="F17" s="1312"/>
      <c r="G17" s="1312"/>
      <c r="H17" s="1312"/>
      <c r="I17" s="1312"/>
      <c r="J17" s="1312"/>
      <c r="K17" s="1312"/>
      <c r="L17" s="1312"/>
      <c r="M17" s="1312"/>
      <c r="N17" s="1312"/>
      <c r="O17" s="1312"/>
      <c r="P17" s="1312"/>
      <c r="Q17" s="1312"/>
      <c r="R17" s="1313"/>
      <c r="S17" s="115"/>
    </row>
    <row r="18" spans="3:19" ht="45" customHeight="1" thickBot="1" x14ac:dyDescent="0.4">
      <c r="C18" s="119"/>
      <c r="D18" s="1314" t="s">
        <v>1178</v>
      </c>
      <c r="E18" s="1314"/>
      <c r="F18" s="1314"/>
      <c r="G18" s="1314"/>
      <c r="H18" s="1314"/>
      <c r="I18" s="1314"/>
      <c r="J18" s="1314"/>
      <c r="K18" s="1314"/>
      <c r="L18" s="1314"/>
      <c r="M18" s="1314"/>
      <c r="N18" s="1314"/>
      <c r="O18" s="1314"/>
      <c r="P18" s="1314"/>
      <c r="Q18" s="203"/>
      <c r="R18" s="204"/>
      <c r="S18" s="115"/>
    </row>
    <row r="19" spans="3:19" ht="45" customHeight="1" x14ac:dyDescent="0.25">
      <c r="C19" s="114"/>
      <c r="D19" s="318" t="s">
        <v>9</v>
      </c>
      <c r="E19" s="319" t="s">
        <v>10</v>
      </c>
      <c r="F19" s="319" t="s">
        <v>11</v>
      </c>
      <c r="G19" s="319" t="s">
        <v>12</v>
      </c>
      <c r="H19" s="319" t="s">
        <v>13</v>
      </c>
      <c r="I19" s="319" t="s">
        <v>14</v>
      </c>
      <c r="J19" s="319" t="s">
        <v>15</v>
      </c>
      <c r="K19" s="319" t="s">
        <v>16</v>
      </c>
      <c r="L19" s="319" t="s">
        <v>17</v>
      </c>
      <c r="M19" s="319" t="s">
        <v>18</v>
      </c>
      <c r="N19" s="319" t="s">
        <v>19</v>
      </c>
      <c r="O19" s="319" t="s">
        <v>20</v>
      </c>
      <c r="P19" s="320" t="s">
        <v>21</v>
      </c>
      <c r="Q19" s="124"/>
      <c r="R19" s="115"/>
      <c r="S19" s="115"/>
    </row>
    <row r="20" spans="3:19" ht="45" customHeight="1" x14ac:dyDescent="0.25">
      <c r="C20" s="114"/>
      <c r="D20" s="321">
        <v>2</v>
      </c>
      <c r="E20" s="148">
        <v>43930</v>
      </c>
      <c r="F20" s="148" t="s">
        <v>22</v>
      </c>
      <c r="G20" s="148" t="s">
        <v>23</v>
      </c>
      <c r="H20" s="148">
        <v>49</v>
      </c>
      <c r="I20" s="148" t="s">
        <v>24</v>
      </c>
      <c r="J20" s="148" t="s">
        <v>25</v>
      </c>
      <c r="K20" s="148">
        <v>77</v>
      </c>
      <c r="L20" s="148" t="s">
        <v>821</v>
      </c>
      <c r="M20" s="148">
        <v>2023</v>
      </c>
      <c r="N20" s="148">
        <v>804</v>
      </c>
      <c r="O20" s="148">
        <v>2023</v>
      </c>
      <c r="P20" s="322" t="s">
        <v>300</v>
      </c>
      <c r="Q20" s="131"/>
      <c r="R20" s="115"/>
      <c r="S20" s="115"/>
    </row>
    <row r="21" spans="3:19" ht="45" customHeight="1" x14ac:dyDescent="0.25">
      <c r="C21" s="114"/>
      <c r="D21" s="321">
        <v>6</v>
      </c>
      <c r="E21" s="148" t="s">
        <v>1402</v>
      </c>
      <c r="F21" s="148" t="s">
        <v>1403</v>
      </c>
      <c r="G21" s="148" t="s">
        <v>23</v>
      </c>
      <c r="H21" s="148">
        <v>49</v>
      </c>
      <c r="I21" s="148" t="s">
        <v>1404</v>
      </c>
      <c r="J21" s="148" t="s">
        <v>30</v>
      </c>
      <c r="K21" s="148" t="s">
        <v>1405</v>
      </c>
      <c r="L21" s="148"/>
      <c r="M21" s="148">
        <v>2026</v>
      </c>
      <c r="N21" s="148"/>
      <c r="O21" s="148">
        <v>2026</v>
      </c>
      <c r="P21" s="322" t="s">
        <v>300</v>
      </c>
      <c r="Q21" s="131"/>
      <c r="R21" s="115"/>
      <c r="S21" s="115"/>
    </row>
    <row r="22" spans="3:19" ht="45" customHeight="1" x14ac:dyDescent="0.25">
      <c r="C22" s="114"/>
      <c r="D22" s="321">
        <v>1</v>
      </c>
      <c r="E22" s="148" t="s">
        <v>1179</v>
      </c>
      <c r="F22" s="148" t="s">
        <v>1180</v>
      </c>
      <c r="G22" s="148" t="s">
        <v>136</v>
      </c>
      <c r="H22" s="148">
        <v>61</v>
      </c>
      <c r="I22" s="148" t="s">
        <v>1181</v>
      </c>
      <c r="J22" s="148" t="s">
        <v>1182</v>
      </c>
      <c r="K22" s="148" t="s">
        <v>1183</v>
      </c>
      <c r="L22" s="148" t="s">
        <v>1184</v>
      </c>
      <c r="M22" s="148" t="s">
        <v>1185</v>
      </c>
      <c r="N22" s="148" t="s">
        <v>1452</v>
      </c>
      <c r="O22" s="148" t="s">
        <v>1186</v>
      </c>
      <c r="P22" s="322" t="s">
        <v>32</v>
      </c>
      <c r="Q22" s="131"/>
      <c r="R22" s="115"/>
      <c r="S22" s="115"/>
    </row>
    <row r="23" spans="3:19" ht="45" customHeight="1" x14ac:dyDescent="0.25">
      <c r="C23" s="114"/>
      <c r="D23" s="321">
        <v>3</v>
      </c>
      <c r="E23" s="148" t="s">
        <v>825</v>
      </c>
      <c r="F23" s="148" t="s">
        <v>826</v>
      </c>
      <c r="G23" s="148" t="s">
        <v>28</v>
      </c>
      <c r="H23" s="148">
        <v>35</v>
      </c>
      <c r="I23" s="148" t="s">
        <v>827</v>
      </c>
      <c r="J23" s="148" t="s">
        <v>828</v>
      </c>
      <c r="K23" s="148"/>
      <c r="L23" s="148"/>
      <c r="M23" s="148"/>
      <c r="N23" s="148"/>
      <c r="O23" s="148"/>
      <c r="P23" s="322" t="s">
        <v>300</v>
      </c>
      <c r="Q23" s="131"/>
      <c r="R23" s="115"/>
      <c r="S23" s="115"/>
    </row>
    <row r="24" spans="3:19" ht="45" customHeight="1" x14ac:dyDescent="0.25">
      <c r="C24" s="114"/>
      <c r="D24" s="321">
        <v>4</v>
      </c>
      <c r="E24" s="148">
        <v>44354</v>
      </c>
      <c r="F24" s="148" t="s">
        <v>830</v>
      </c>
      <c r="G24" s="148" t="s">
        <v>28</v>
      </c>
      <c r="H24" s="148">
        <v>46</v>
      </c>
      <c r="I24" s="148" t="s">
        <v>831</v>
      </c>
      <c r="J24" s="148" t="s">
        <v>30</v>
      </c>
      <c r="K24" s="148" t="s">
        <v>832</v>
      </c>
      <c r="L24" s="148" t="s">
        <v>124</v>
      </c>
      <c r="M24" s="148" t="s">
        <v>124</v>
      </c>
      <c r="N24" s="148" t="s">
        <v>124</v>
      </c>
      <c r="O24" s="148" t="s">
        <v>124</v>
      </c>
      <c r="P24" s="322" t="s">
        <v>300</v>
      </c>
      <c r="Q24" s="131"/>
      <c r="R24" s="115"/>
      <c r="S24" s="115"/>
    </row>
    <row r="25" spans="3:19" ht="45" customHeight="1" thickBot="1" x14ac:dyDescent="0.3">
      <c r="C25" s="114"/>
      <c r="D25" s="323">
        <v>5</v>
      </c>
      <c r="E25" s="324" t="s">
        <v>1189</v>
      </c>
      <c r="F25" s="324" t="s">
        <v>1190</v>
      </c>
      <c r="G25" s="324" t="s">
        <v>28</v>
      </c>
      <c r="H25" s="324">
        <v>35</v>
      </c>
      <c r="I25" s="324" t="s">
        <v>1191</v>
      </c>
      <c r="J25" s="324" t="s">
        <v>1192</v>
      </c>
      <c r="K25" s="324" t="s">
        <v>1193</v>
      </c>
      <c r="L25" s="324"/>
      <c r="M25" s="324"/>
      <c r="N25" s="324"/>
      <c r="O25" s="324"/>
      <c r="P25" s="325" t="s">
        <v>1194</v>
      </c>
      <c r="Q25" s="131"/>
      <c r="R25" s="115"/>
      <c r="S25" s="115"/>
    </row>
    <row r="26" spans="3:19" ht="45" customHeight="1" x14ac:dyDescent="0.25">
      <c r="C26" s="119"/>
      <c r="H26" s="131"/>
      <c r="J26" s="131"/>
      <c r="K26" s="131"/>
      <c r="L26" s="131"/>
      <c r="M26" s="131"/>
      <c r="N26" s="131"/>
      <c r="O26" s="131"/>
      <c r="P26" s="131"/>
      <c r="Q26" s="131"/>
      <c r="R26" s="115"/>
      <c r="S26" s="115"/>
    </row>
    <row r="27" spans="3:19" ht="45" customHeight="1" x14ac:dyDescent="0.25">
      <c r="C27" s="119"/>
      <c r="H27" s="131"/>
      <c r="J27" s="131"/>
      <c r="K27" s="131"/>
      <c r="L27" s="131"/>
      <c r="M27" s="131"/>
      <c r="N27" s="131"/>
      <c r="O27" s="131"/>
      <c r="P27" s="131"/>
      <c r="Q27" s="131"/>
      <c r="R27" s="115"/>
      <c r="S27" s="115"/>
    </row>
    <row r="28" spans="3:19" ht="45" customHeight="1" thickBot="1" x14ac:dyDescent="0.3">
      <c r="C28" s="119"/>
      <c r="R28" s="115"/>
      <c r="S28" s="115"/>
    </row>
    <row r="29" spans="3:19" ht="45" customHeight="1" thickBot="1" x14ac:dyDescent="0.4">
      <c r="C29" s="119"/>
      <c r="D29" s="1308" t="s">
        <v>37</v>
      </c>
      <c r="E29" s="1309"/>
      <c r="F29" s="1309"/>
      <c r="G29" s="1309"/>
      <c r="H29" s="1309"/>
      <c r="I29" s="1309"/>
      <c r="J29" s="1309"/>
      <c r="K29" s="1309"/>
      <c r="L29" s="1309"/>
      <c r="M29" s="1309"/>
      <c r="N29" s="1309"/>
      <c r="O29" s="1309"/>
      <c r="P29" s="1309"/>
      <c r="Q29" s="1309"/>
      <c r="R29" s="1310"/>
      <c r="S29" s="115"/>
    </row>
    <row r="30" spans="3:19" ht="45" customHeight="1" x14ac:dyDescent="0.35">
      <c r="C30" s="119"/>
      <c r="D30" s="1315" t="s">
        <v>1453</v>
      </c>
      <c r="E30" s="1316"/>
      <c r="F30" s="1316"/>
      <c r="G30" s="1316"/>
      <c r="H30" s="1316"/>
      <c r="I30" s="1316"/>
      <c r="J30" s="1316"/>
      <c r="K30" s="1316"/>
      <c r="L30" s="1316"/>
      <c r="M30" s="1316"/>
      <c r="N30" s="1316"/>
      <c r="O30" s="1316"/>
      <c r="P30" s="1316"/>
      <c r="Q30" s="1316"/>
      <c r="R30" s="1317"/>
      <c r="S30" s="115"/>
    </row>
    <row r="31" spans="3:19" ht="45" customHeight="1" x14ac:dyDescent="0.25">
      <c r="C31" s="119"/>
      <c r="D31" s="120" t="s">
        <v>9</v>
      </c>
      <c r="E31" s="120" t="s">
        <v>10</v>
      </c>
      <c r="F31" s="121" t="s">
        <v>39</v>
      </c>
      <c r="G31" s="122" t="s">
        <v>12</v>
      </c>
      <c r="H31" s="122" t="s">
        <v>40</v>
      </c>
      <c r="I31" s="122" t="s">
        <v>41</v>
      </c>
      <c r="J31" s="121" t="s">
        <v>42</v>
      </c>
      <c r="K31" s="122" t="s">
        <v>43</v>
      </c>
      <c r="L31" s="140" t="s">
        <v>14</v>
      </c>
      <c r="M31" s="122" t="s">
        <v>44</v>
      </c>
      <c r="N31" s="123" t="s">
        <v>45</v>
      </c>
      <c r="O31" s="122" t="s">
        <v>46</v>
      </c>
      <c r="P31" s="122" t="s">
        <v>47</v>
      </c>
      <c r="Q31" s="122" t="s">
        <v>21</v>
      </c>
      <c r="R31" s="141"/>
      <c r="S31" s="115"/>
    </row>
    <row r="32" spans="3:19" ht="45" customHeight="1" x14ac:dyDescent="0.25">
      <c r="C32" s="119"/>
      <c r="D32" s="142">
        <v>1</v>
      </c>
      <c r="E32" s="128"/>
      <c r="F32" s="127"/>
      <c r="G32" s="128" t="s">
        <v>48</v>
      </c>
      <c r="H32" s="127" t="s">
        <v>49</v>
      </c>
      <c r="I32" s="128" t="s">
        <v>50</v>
      </c>
      <c r="J32" s="127" t="s">
        <v>51</v>
      </c>
      <c r="K32" s="128" t="s">
        <v>52</v>
      </c>
      <c r="L32" s="127" t="s">
        <v>53</v>
      </c>
      <c r="M32" s="128" t="s">
        <v>54</v>
      </c>
      <c r="N32" s="127" t="s">
        <v>55</v>
      </c>
      <c r="O32" s="128">
        <v>1.18</v>
      </c>
      <c r="P32" s="127"/>
      <c r="Q32" s="127" t="s">
        <v>56</v>
      </c>
      <c r="R32" s="115"/>
      <c r="S32" s="115"/>
    </row>
    <row r="33" spans="3:19" ht="45" customHeight="1" x14ac:dyDescent="0.25">
      <c r="C33" s="119"/>
      <c r="D33" s="142">
        <v>2</v>
      </c>
      <c r="E33" s="126">
        <v>44438</v>
      </c>
      <c r="F33" s="127" t="s">
        <v>1454</v>
      </c>
      <c r="G33" s="128" t="s">
        <v>48</v>
      </c>
      <c r="H33" s="127" t="s">
        <v>1455</v>
      </c>
      <c r="I33" s="128" t="s">
        <v>50</v>
      </c>
      <c r="J33" s="127" t="s">
        <v>51</v>
      </c>
      <c r="K33" s="128" t="s">
        <v>1456</v>
      </c>
      <c r="L33" s="127" t="s">
        <v>53</v>
      </c>
      <c r="M33" s="127"/>
      <c r="N33" s="127"/>
      <c r="O33" s="128"/>
      <c r="P33" s="127"/>
      <c r="Q33" s="127" t="s">
        <v>267</v>
      </c>
      <c r="R33" s="115"/>
      <c r="S33" s="115"/>
    </row>
    <row r="34" spans="3:19" ht="45" customHeight="1" x14ac:dyDescent="0.25">
      <c r="C34" s="119"/>
      <c r="D34" s="142">
        <v>3</v>
      </c>
      <c r="E34" s="128" t="s">
        <v>1457</v>
      </c>
      <c r="F34" s="127" t="s">
        <v>1458</v>
      </c>
      <c r="G34" s="128" t="s">
        <v>28</v>
      </c>
      <c r="H34" s="127" t="s">
        <v>1459</v>
      </c>
      <c r="I34" s="128" t="s">
        <v>300</v>
      </c>
      <c r="J34" s="127" t="s">
        <v>1460</v>
      </c>
      <c r="K34" s="128" t="s">
        <v>366</v>
      </c>
      <c r="L34" s="127" t="s">
        <v>29</v>
      </c>
      <c r="M34" s="127" t="s">
        <v>1461</v>
      </c>
      <c r="N34" s="127" t="s">
        <v>1462</v>
      </c>
      <c r="O34" s="128" t="s">
        <v>1463</v>
      </c>
      <c r="P34" s="127" t="s">
        <v>1464</v>
      </c>
      <c r="Q34" s="127" t="s">
        <v>267</v>
      </c>
      <c r="R34" s="115"/>
      <c r="S34" s="115"/>
    </row>
    <row r="35" spans="3:19" ht="45" customHeight="1" x14ac:dyDescent="0.25">
      <c r="C35" s="119"/>
      <c r="D35" s="142">
        <v>4</v>
      </c>
      <c r="E35" s="128" t="s">
        <v>1465</v>
      </c>
      <c r="F35" s="127"/>
      <c r="G35" s="128" t="s">
        <v>48</v>
      </c>
      <c r="H35" s="127" t="s">
        <v>1466</v>
      </c>
      <c r="I35" s="128" t="s">
        <v>300</v>
      </c>
      <c r="J35" s="127" t="s">
        <v>615</v>
      </c>
      <c r="K35" s="128" t="s">
        <v>1456</v>
      </c>
      <c r="L35" s="127" t="s">
        <v>53</v>
      </c>
      <c r="M35" s="127"/>
      <c r="N35" s="127"/>
      <c r="O35" s="128"/>
      <c r="P35" s="127"/>
      <c r="Q35" s="127" t="s">
        <v>267</v>
      </c>
      <c r="R35" s="115"/>
      <c r="S35" s="115"/>
    </row>
    <row r="36" spans="3:19" ht="45" customHeight="1" x14ac:dyDescent="0.25">
      <c r="C36" s="119"/>
      <c r="R36" s="115"/>
      <c r="S36" s="115"/>
    </row>
    <row r="37" spans="3:19" ht="45" customHeight="1" thickBot="1" x14ac:dyDescent="0.3">
      <c r="C37" s="119"/>
      <c r="F37" s="131"/>
      <c r="H37" s="131"/>
      <c r="J37" s="131"/>
      <c r="K37" s="131"/>
      <c r="L37" s="131"/>
      <c r="M37" s="131"/>
      <c r="N37" s="131"/>
      <c r="O37" s="131"/>
      <c r="P37" s="131"/>
      <c r="Q37" s="131"/>
      <c r="R37" s="115"/>
      <c r="S37" s="115"/>
    </row>
    <row r="38" spans="3:19" ht="45" customHeight="1" thickBot="1" x14ac:dyDescent="0.4">
      <c r="C38" s="119"/>
      <c r="D38" s="1308" t="s">
        <v>57</v>
      </c>
      <c r="E38" s="1309"/>
      <c r="F38" s="1309"/>
      <c r="G38" s="1309"/>
      <c r="H38" s="1309"/>
      <c r="I38" s="1309"/>
      <c r="J38" s="1309"/>
      <c r="K38" s="1309"/>
      <c r="L38" s="1309"/>
      <c r="M38" s="1309"/>
      <c r="N38" s="1309"/>
      <c r="O38" s="1309"/>
      <c r="P38" s="1309"/>
      <c r="Q38" s="1309"/>
      <c r="R38" s="1310"/>
      <c r="S38" s="115"/>
    </row>
    <row r="39" spans="3:19" ht="45" customHeight="1" x14ac:dyDescent="0.35">
      <c r="C39" s="119"/>
      <c r="D39" s="1315" t="s">
        <v>1467</v>
      </c>
      <c r="E39" s="1316"/>
      <c r="F39" s="1316"/>
      <c r="G39" s="1316"/>
      <c r="H39" s="1316"/>
      <c r="I39" s="1316"/>
      <c r="J39" s="1316"/>
      <c r="K39" s="1316"/>
      <c r="L39" s="1316"/>
      <c r="M39" s="1316"/>
      <c r="N39" s="1316"/>
      <c r="O39" s="1316"/>
      <c r="P39" s="1316"/>
      <c r="Q39" s="209"/>
      <c r="R39" s="210"/>
      <c r="S39" s="115"/>
    </row>
    <row r="40" spans="3:19" ht="45" customHeight="1" x14ac:dyDescent="0.25">
      <c r="C40" s="119"/>
      <c r="D40" s="120" t="s">
        <v>9</v>
      </c>
      <c r="E40" s="120" t="s">
        <v>59</v>
      </c>
      <c r="F40" s="120" t="s">
        <v>12</v>
      </c>
      <c r="G40" s="121" t="s">
        <v>60</v>
      </c>
      <c r="H40" s="122" t="s">
        <v>61</v>
      </c>
      <c r="I40" s="122" t="s">
        <v>62</v>
      </c>
      <c r="J40" s="122" t="s">
        <v>63</v>
      </c>
      <c r="K40" s="122" t="s">
        <v>43</v>
      </c>
      <c r="L40" s="122" t="s">
        <v>14</v>
      </c>
      <c r="M40" s="122" t="s">
        <v>64</v>
      </c>
      <c r="N40" s="122" t="s">
        <v>65</v>
      </c>
      <c r="O40" s="122" t="s">
        <v>66</v>
      </c>
      <c r="P40" s="122" t="s">
        <v>67</v>
      </c>
      <c r="Q40" s="122" t="s">
        <v>68</v>
      </c>
      <c r="R40" s="122" t="s">
        <v>21</v>
      </c>
      <c r="S40" s="115"/>
    </row>
    <row r="41" spans="3:19" ht="45" customHeight="1" x14ac:dyDescent="0.25">
      <c r="C41" s="119"/>
      <c r="D41" s="242">
        <v>1</v>
      </c>
      <c r="E41" s="227" t="s">
        <v>1223</v>
      </c>
      <c r="F41" s="168" t="s">
        <v>28</v>
      </c>
      <c r="G41" s="151" t="s">
        <v>1224</v>
      </c>
      <c r="H41" s="144" t="s">
        <v>1468</v>
      </c>
      <c r="I41" s="144" t="s">
        <v>1225</v>
      </c>
      <c r="J41" s="128">
        <v>46</v>
      </c>
      <c r="K41" s="144" t="s">
        <v>1226</v>
      </c>
      <c r="L41" s="148" t="s">
        <v>796</v>
      </c>
      <c r="M41" s="144">
        <v>5400</v>
      </c>
      <c r="N41" s="127"/>
      <c r="O41" s="130" t="s">
        <v>392</v>
      </c>
      <c r="P41" s="177" t="s">
        <v>1469</v>
      </c>
      <c r="Q41" s="302">
        <v>59</v>
      </c>
      <c r="R41" s="106" t="s">
        <v>1470</v>
      </c>
      <c r="S41" s="115"/>
    </row>
    <row r="42" spans="3:19" ht="45" customHeight="1" x14ac:dyDescent="0.25">
      <c r="C42" s="119"/>
      <c r="D42" s="206"/>
      <c r="E42" s="227"/>
      <c r="F42" s="151"/>
      <c r="G42" s="159"/>
      <c r="H42" s="144"/>
      <c r="I42" s="147"/>
      <c r="J42" s="127"/>
      <c r="K42" s="228"/>
      <c r="L42" s="144"/>
      <c r="M42" s="144"/>
      <c r="N42" s="122"/>
      <c r="O42" s="130"/>
      <c r="P42" s="127"/>
      <c r="Q42" s="144"/>
      <c r="R42" s="106"/>
      <c r="S42" s="115"/>
    </row>
    <row r="43" spans="3:19" ht="45" customHeight="1" x14ac:dyDescent="0.25">
      <c r="C43" s="119"/>
      <c r="D43" s="145"/>
      <c r="E43" s="124"/>
      <c r="F43" s="124"/>
      <c r="G43" s="124"/>
      <c r="H43" s="145"/>
      <c r="I43" s="124"/>
      <c r="J43" s="124"/>
      <c r="K43" s="124"/>
      <c r="L43" s="124"/>
      <c r="M43" s="124"/>
      <c r="N43" s="124"/>
      <c r="O43" s="124"/>
      <c r="P43" s="124"/>
      <c r="Q43" s="124"/>
      <c r="R43" s="115"/>
      <c r="S43" s="115"/>
    </row>
    <row r="44" spans="3:19" ht="45" customHeight="1" x14ac:dyDescent="0.25">
      <c r="C44" s="119"/>
      <c r="D44" s="145"/>
      <c r="E44" s="124"/>
      <c r="F44" s="124"/>
      <c r="G44" s="124"/>
      <c r="H44" s="145"/>
      <c r="I44" s="124"/>
      <c r="J44" s="124"/>
      <c r="K44" s="124"/>
      <c r="L44" s="124"/>
      <c r="M44" s="124"/>
      <c r="N44" s="124"/>
      <c r="O44" s="124"/>
      <c r="P44" s="124"/>
      <c r="Q44" s="124"/>
      <c r="R44" s="115"/>
      <c r="S44" s="115"/>
    </row>
    <row r="45" spans="3:19" ht="45" customHeight="1" thickBot="1" x14ac:dyDescent="0.3">
      <c r="C45" s="119"/>
      <c r="D45" s="145"/>
      <c r="E45" s="124"/>
      <c r="F45" s="124"/>
      <c r="G45" s="124"/>
      <c r="H45" s="145"/>
      <c r="I45" s="124"/>
      <c r="J45" s="124"/>
      <c r="K45" s="124"/>
      <c r="L45" s="124"/>
      <c r="M45" s="124"/>
      <c r="N45" s="124"/>
      <c r="O45" s="124"/>
      <c r="P45" s="124"/>
      <c r="Q45" s="124"/>
      <c r="R45" s="115"/>
      <c r="S45" s="115"/>
    </row>
    <row r="46" spans="3:19" ht="45" customHeight="1" thickBot="1" x14ac:dyDescent="0.4">
      <c r="C46" s="119"/>
      <c r="D46" s="1308" t="s">
        <v>69</v>
      </c>
      <c r="E46" s="1309"/>
      <c r="F46" s="1309"/>
      <c r="G46" s="1309"/>
      <c r="H46" s="1309"/>
      <c r="I46" s="1309"/>
      <c r="J46" s="1309"/>
      <c r="K46" s="1309"/>
      <c r="L46" s="1309"/>
      <c r="M46" s="1309"/>
      <c r="N46" s="1289"/>
      <c r="O46" s="1289"/>
      <c r="P46" s="1289"/>
      <c r="Q46" s="1289"/>
      <c r="R46" s="1289"/>
      <c r="S46" s="115"/>
    </row>
    <row r="47" spans="3:19" ht="45" customHeight="1" x14ac:dyDescent="0.35">
      <c r="C47" s="119"/>
      <c r="D47" s="211"/>
      <c r="E47" s="209"/>
      <c r="F47" s="209"/>
      <c r="G47" s="209"/>
      <c r="H47" s="209"/>
      <c r="I47" s="209"/>
      <c r="J47" s="209"/>
      <c r="K47" s="209"/>
      <c r="L47" s="209"/>
      <c r="M47" s="209"/>
      <c r="N47" s="24"/>
      <c r="O47" s="24"/>
      <c r="P47" s="24"/>
      <c r="Q47" s="24"/>
      <c r="R47" s="25"/>
      <c r="S47" s="115"/>
    </row>
    <row r="48" spans="3:19" ht="45" customHeight="1" x14ac:dyDescent="0.35">
      <c r="C48" s="119"/>
      <c r="D48" s="1314" t="s">
        <v>1471</v>
      </c>
      <c r="E48" s="1314"/>
      <c r="F48" s="1314"/>
      <c r="G48" s="1314"/>
      <c r="H48" s="1314"/>
      <c r="I48" s="1314"/>
      <c r="J48" s="1314"/>
      <c r="K48" s="1314"/>
      <c r="L48" s="1314"/>
      <c r="M48" s="1314"/>
      <c r="N48" s="124"/>
      <c r="O48" s="124"/>
      <c r="P48" s="124"/>
      <c r="Q48" s="124"/>
      <c r="R48" s="115"/>
      <c r="S48" s="115"/>
    </row>
    <row r="49" spans="3:19" ht="45" customHeight="1" x14ac:dyDescent="0.25">
      <c r="C49" s="119"/>
      <c r="D49" s="120" t="s">
        <v>9</v>
      </c>
      <c r="E49" s="120" t="s">
        <v>10</v>
      </c>
      <c r="F49" s="122" t="s">
        <v>11</v>
      </c>
      <c r="G49" s="122" t="s">
        <v>12</v>
      </c>
      <c r="H49" s="122" t="s">
        <v>71</v>
      </c>
      <c r="I49" s="120" t="s">
        <v>72</v>
      </c>
      <c r="J49" s="120" t="s">
        <v>73</v>
      </c>
      <c r="K49" s="122" t="s">
        <v>74</v>
      </c>
      <c r="L49" s="122" t="s">
        <v>75</v>
      </c>
      <c r="M49" s="122" t="s">
        <v>21</v>
      </c>
      <c r="O49" s="124"/>
      <c r="P49" s="124"/>
      <c r="Q49" s="124"/>
      <c r="R49" s="115"/>
      <c r="S49" s="115"/>
    </row>
    <row r="50" spans="3:19" ht="45" customHeight="1" x14ac:dyDescent="0.25">
      <c r="C50" s="119"/>
      <c r="D50" s="142">
        <v>1</v>
      </c>
      <c r="E50" s="146">
        <v>43990</v>
      </c>
      <c r="F50" s="147" t="s">
        <v>83</v>
      </c>
      <c r="G50" s="148" t="s">
        <v>48</v>
      </c>
      <c r="H50" s="147" t="s">
        <v>84</v>
      </c>
      <c r="I50" s="148" t="s">
        <v>79</v>
      </c>
      <c r="J50" s="147" t="s">
        <v>85</v>
      </c>
      <c r="K50" s="148"/>
      <c r="L50" s="149">
        <v>44044</v>
      </c>
      <c r="M50" s="257" t="s">
        <v>1472</v>
      </c>
      <c r="O50" s="124"/>
      <c r="P50" s="124"/>
      <c r="Q50" s="124"/>
      <c r="R50" s="115"/>
      <c r="S50" s="115"/>
    </row>
    <row r="51" spans="3:19" ht="45" customHeight="1" x14ac:dyDescent="0.25">
      <c r="C51" s="119"/>
      <c r="D51" s="142">
        <v>2</v>
      </c>
      <c r="E51" s="316">
        <v>44480</v>
      </c>
      <c r="F51" s="257" t="s">
        <v>1473</v>
      </c>
      <c r="G51" s="257" t="s">
        <v>336</v>
      </c>
      <c r="H51" s="260" t="s">
        <v>1474</v>
      </c>
      <c r="I51" s="257" t="s">
        <v>888</v>
      </c>
      <c r="J51" s="257" t="s">
        <v>101</v>
      </c>
      <c r="K51" s="260" t="s">
        <v>1475</v>
      </c>
      <c r="L51" s="257" t="s">
        <v>1476</v>
      </c>
      <c r="M51" s="257" t="s">
        <v>613</v>
      </c>
      <c r="O51" s="124"/>
      <c r="P51" s="124"/>
      <c r="Q51" s="124"/>
      <c r="R51" s="115"/>
      <c r="S51" s="115"/>
    </row>
    <row r="52" spans="3:19" ht="45" customHeight="1" x14ac:dyDescent="0.25">
      <c r="C52" s="119"/>
      <c r="D52" s="145"/>
      <c r="E52" s="124"/>
      <c r="F52" s="124"/>
      <c r="G52" s="124"/>
      <c r="H52" s="145"/>
      <c r="I52" s="124"/>
      <c r="J52" s="124"/>
      <c r="K52" s="124"/>
      <c r="L52" s="124"/>
      <c r="M52" s="124"/>
      <c r="N52" s="124"/>
      <c r="O52" s="124"/>
      <c r="P52" s="124"/>
      <c r="Q52" s="124"/>
      <c r="R52" s="115"/>
      <c r="S52" s="115"/>
    </row>
    <row r="53" spans="3:19" ht="45" customHeight="1" thickBot="1" x14ac:dyDescent="0.3">
      <c r="C53" s="119"/>
      <c r="D53" s="124"/>
      <c r="E53" s="124"/>
      <c r="F53" s="124"/>
      <c r="G53" s="145"/>
      <c r="H53" s="124"/>
      <c r="I53" s="124"/>
      <c r="J53" s="124"/>
      <c r="K53" s="124"/>
      <c r="L53" s="124"/>
      <c r="M53" s="124"/>
      <c r="N53" s="124"/>
      <c r="O53" s="124"/>
      <c r="P53" s="124"/>
      <c r="Q53" s="124"/>
      <c r="R53" s="115"/>
      <c r="S53" s="115"/>
    </row>
    <row r="54" spans="3:19" ht="45" customHeight="1" thickBot="1" x14ac:dyDescent="0.4">
      <c r="C54" s="119"/>
      <c r="D54" s="1308" t="s">
        <v>104</v>
      </c>
      <c r="E54" s="1309"/>
      <c r="F54" s="1309"/>
      <c r="G54" s="1309"/>
      <c r="H54" s="1309"/>
      <c r="I54" s="1309"/>
      <c r="J54" s="1309"/>
      <c r="K54" s="1309"/>
      <c r="L54" s="1309"/>
      <c r="M54" s="1309"/>
      <c r="N54" s="1309"/>
      <c r="O54" s="1309"/>
      <c r="P54" s="1309"/>
      <c r="Q54" s="1309"/>
      <c r="R54" s="1310"/>
      <c r="S54" s="115"/>
    </row>
    <row r="55" spans="3:19" ht="45" customHeight="1" x14ac:dyDescent="0.35">
      <c r="C55" s="119"/>
      <c r="D55" s="1320" t="s">
        <v>58</v>
      </c>
      <c r="E55" s="1321"/>
      <c r="F55" s="1321"/>
      <c r="G55" s="1321"/>
      <c r="H55" s="1321"/>
      <c r="I55" s="1321"/>
      <c r="J55" s="1321"/>
      <c r="K55" s="1321"/>
      <c r="L55" s="213"/>
      <c r="M55" s="213"/>
      <c r="N55" s="213"/>
      <c r="O55" s="213"/>
      <c r="P55" s="213"/>
      <c r="Q55" s="213"/>
      <c r="R55" s="204"/>
      <c r="S55" s="115"/>
    </row>
    <row r="56" spans="3:19" ht="45" customHeight="1" x14ac:dyDescent="0.25">
      <c r="C56" s="119"/>
      <c r="D56" s="122" t="s">
        <v>9</v>
      </c>
      <c r="E56" s="122" t="s">
        <v>59</v>
      </c>
      <c r="F56" s="122" t="s">
        <v>12</v>
      </c>
      <c r="G56" s="121" t="s">
        <v>71</v>
      </c>
      <c r="H56" s="122" t="s">
        <v>106</v>
      </c>
      <c r="I56" s="122" t="s">
        <v>73</v>
      </c>
      <c r="J56" s="122" t="s">
        <v>107</v>
      </c>
      <c r="K56" s="123" t="s">
        <v>21</v>
      </c>
      <c r="L56" s="124"/>
      <c r="M56" s="124"/>
      <c r="N56" s="124"/>
      <c r="O56" s="124"/>
      <c r="P56" s="124"/>
      <c r="Q56" s="124"/>
      <c r="R56" s="115"/>
      <c r="S56" s="115"/>
    </row>
    <row r="57" spans="3:19" ht="45" customHeight="1" x14ac:dyDescent="0.25">
      <c r="C57" s="119"/>
      <c r="D57" s="159"/>
      <c r="E57" s="144"/>
      <c r="F57" s="144"/>
      <c r="G57" s="159"/>
      <c r="H57" s="144"/>
      <c r="I57" s="144"/>
      <c r="J57" s="159"/>
      <c r="K57" s="160"/>
      <c r="L57" s="124"/>
      <c r="M57" s="124"/>
      <c r="N57" s="124"/>
      <c r="O57" s="124"/>
      <c r="P57" s="124"/>
      <c r="Q57" s="124"/>
      <c r="R57" s="115"/>
      <c r="S57" s="115"/>
    </row>
    <row r="58" spans="3:19" ht="45" customHeight="1" x14ac:dyDescent="0.25">
      <c r="C58" s="119"/>
      <c r="D58" s="120"/>
      <c r="E58" s="161"/>
      <c r="F58" s="120"/>
      <c r="G58" s="120"/>
      <c r="H58" s="120"/>
      <c r="I58" s="120"/>
      <c r="J58" s="120"/>
      <c r="K58" s="106"/>
      <c r="L58" s="124"/>
      <c r="M58" s="124"/>
      <c r="N58" s="124"/>
      <c r="O58" s="124"/>
      <c r="P58" s="124"/>
      <c r="Q58" s="124"/>
      <c r="R58" s="115"/>
      <c r="S58" s="115"/>
    </row>
    <row r="59" spans="3:19" ht="45" customHeight="1" x14ac:dyDescent="0.25">
      <c r="C59" s="119"/>
      <c r="D59" s="124"/>
      <c r="E59" s="124"/>
      <c r="F59" s="124"/>
      <c r="G59" s="145"/>
      <c r="H59" s="124"/>
      <c r="I59" s="124"/>
      <c r="J59" s="124"/>
      <c r="K59" s="124"/>
      <c r="L59" s="124"/>
      <c r="M59" s="124"/>
      <c r="N59" s="124"/>
      <c r="O59" s="124"/>
      <c r="P59" s="124"/>
      <c r="Q59" s="124"/>
      <c r="R59" s="115"/>
      <c r="S59" s="115"/>
    </row>
    <row r="60" spans="3:19" ht="45" customHeight="1" thickBot="1" x14ac:dyDescent="0.3">
      <c r="C60" s="119"/>
      <c r="D60" s="124"/>
      <c r="E60" s="124"/>
      <c r="F60" s="124"/>
      <c r="G60" s="145"/>
      <c r="H60" s="124"/>
      <c r="I60" s="124"/>
      <c r="J60" s="124"/>
      <c r="K60" s="124"/>
      <c r="L60" s="124"/>
      <c r="M60" s="124"/>
      <c r="N60" s="124"/>
      <c r="O60" s="124"/>
      <c r="P60" s="124"/>
      <c r="Q60" s="124"/>
      <c r="R60" s="115"/>
      <c r="S60" s="115"/>
    </row>
    <row r="61" spans="3:19" ht="45" customHeight="1" thickBot="1" x14ac:dyDescent="0.4">
      <c r="C61" s="119"/>
      <c r="D61" s="1308" t="s">
        <v>113</v>
      </c>
      <c r="E61" s="1309"/>
      <c r="F61" s="1309"/>
      <c r="G61" s="1309"/>
      <c r="H61" s="1309"/>
      <c r="I61" s="1309"/>
      <c r="J61" s="1309"/>
      <c r="K61" s="1309"/>
      <c r="L61" s="1309"/>
      <c r="M61" s="1309"/>
      <c r="N61" s="1309"/>
      <c r="O61" s="1309"/>
      <c r="P61" s="1309"/>
      <c r="Q61" s="1309"/>
      <c r="R61" s="1310"/>
      <c r="S61" s="115"/>
    </row>
    <row r="62" spans="3:19" ht="45" customHeight="1" x14ac:dyDescent="0.35">
      <c r="C62" s="119"/>
      <c r="D62" s="203"/>
      <c r="E62" s="203"/>
      <c r="F62" s="203"/>
      <c r="G62" s="203"/>
      <c r="H62" s="203"/>
      <c r="I62" s="203"/>
      <c r="J62" s="203"/>
      <c r="K62" s="203"/>
      <c r="L62" s="203"/>
      <c r="M62" s="203"/>
      <c r="N62" s="203"/>
      <c r="O62" s="203"/>
      <c r="P62" s="203"/>
      <c r="Q62" s="203"/>
      <c r="R62" s="212"/>
      <c r="S62" s="115"/>
    </row>
    <row r="63" spans="3:19" ht="45" customHeight="1" x14ac:dyDescent="0.35">
      <c r="C63" s="119"/>
      <c r="D63" s="1320" t="s">
        <v>1477</v>
      </c>
      <c r="E63" s="1321"/>
      <c r="F63" s="1321"/>
      <c r="G63" s="1321"/>
      <c r="H63" s="1321"/>
      <c r="I63" s="1321"/>
      <c r="J63" s="1321"/>
      <c r="K63" s="1321"/>
      <c r="L63" s="1321"/>
      <c r="M63" s="1321"/>
      <c r="N63" s="1321"/>
      <c r="O63" s="1321"/>
      <c r="P63" s="1322"/>
      <c r="Q63" s="215"/>
      <c r="R63" s="204"/>
      <c r="S63" s="115"/>
    </row>
    <row r="64" spans="3:19" ht="45" customHeight="1" x14ac:dyDescent="0.25">
      <c r="C64" s="119"/>
      <c r="D64" s="122" t="s">
        <v>9</v>
      </c>
      <c r="E64" s="122" t="s">
        <v>10</v>
      </c>
      <c r="F64" s="122" t="s">
        <v>115</v>
      </c>
      <c r="G64" s="121" t="s">
        <v>12</v>
      </c>
      <c r="H64" s="122" t="s">
        <v>71</v>
      </c>
      <c r="I64" s="122" t="s">
        <v>72</v>
      </c>
      <c r="J64" s="122" t="s">
        <v>116</v>
      </c>
      <c r="K64" s="123" t="s">
        <v>73</v>
      </c>
      <c r="L64" s="122" t="s">
        <v>117</v>
      </c>
      <c r="M64" s="122" t="s">
        <v>118</v>
      </c>
      <c r="N64" s="121" t="s">
        <v>47</v>
      </c>
      <c r="O64" s="122" t="s">
        <v>21</v>
      </c>
      <c r="Q64" s="124"/>
      <c r="R64" s="115"/>
      <c r="S64" s="115"/>
    </row>
    <row r="65" spans="3:19" ht="45" customHeight="1" x14ac:dyDescent="0.25">
      <c r="C65" s="119"/>
      <c r="D65" s="143">
        <v>1</v>
      </c>
      <c r="E65" s="235" t="s">
        <v>1221</v>
      </c>
      <c r="F65" s="234"/>
      <c r="G65" s="232" t="s">
        <v>136</v>
      </c>
      <c r="H65" s="234" t="s">
        <v>1274</v>
      </c>
      <c r="I65" s="234" t="s">
        <v>1275</v>
      </c>
      <c r="J65" s="232" t="s">
        <v>171</v>
      </c>
      <c r="K65" s="234" t="s">
        <v>124</v>
      </c>
      <c r="L65" s="234" t="s">
        <v>124</v>
      </c>
      <c r="M65" s="234" t="s">
        <v>124</v>
      </c>
      <c r="N65" s="239" t="s">
        <v>124</v>
      </c>
      <c r="O65" s="127" t="s">
        <v>1412</v>
      </c>
      <c r="P65" s="165"/>
      <c r="Q65" s="166"/>
      <c r="R65" s="115"/>
      <c r="S65" s="115"/>
    </row>
    <row r="66" spans="3:19" ht="45" customHeight="1" x14ac:dyDescent="0.25">
      <c r="C66" s="119"/>
      <c r="D66" s="143">
        <v>2</v>
      </c>
      <c r="E66" s="235" t="s">
        <v>1179</v>
      </c>
      <c r="F66" s="234" t="s">
        <v>1288</v>
      </c>
      <c r="G66" s="232" t="s">
        <v>28</v>
      </c>
      <c r="H66" s="234" t="s">
        <v>1289</v>
      </c>
      <c r="I66" s="234" t="s">
        <v>1290</v>
      </c>
      <c r="J66" s="232" t="s">
        <v>171</v>
      </c>
      <c r="K66" s="234" t="s">
        <v>1291</v>
      </c>
      <c r="L66" s="234" t="s">
        <v>1292</v>
      </c>
      <c r="M66" s="234" t="s">
        <v>1293</v>
      </c>
      <c r="N66" s="239">
        <v>374358</v>
      </c>
      <c r="O66" s="127" t="s">
        <v>535</v>
      </c>
      <c r="P66" s="165"/>
      <c r="Q66" s="166"/>
      <c r="R66" s="115"/>
      <c r="S66" s="115"/>
    </row>
    <row r="67" spans="3:19" ht="45" customHeight="1" x14ac:dyDescent="0.25">
      <c r="C67" s="119"/>
      <c r="D67" s="142">
        <v>11</v>
      </c>
      <c r="E67" s="127" t="s">
        <v>242</v>
      </c>
      <c r="F67" s="127" t="s">
        <v>243</v>
      </c>
      <c r="G67" s="227" t="s">
        <v>23</v>
      </c>
      <c r="H67" s="127" t="s">
        <v>244</v>
      </c>
      <c r="I67" s="127" t="s">
        <v>245</v>
      </c>
      <c r="J67" s="227" t="s">
        <v>246</v>
      </c>
      <c r="K67" s="127" t="s">
        <v>90</v>
      </c>
      <c r="L67" s="127" t="s">
        <v>756</v>
      </c>
      <c r="M67" s="127" t="s">
        <v>750</v>
      </c>
      <c r="N67" s="238"/>
      <c r="O67" s="127" t="s">
        <v>1317</v>
      </c>
      <c r="P67" s="165"/>
      <c r="Q67" s="166"/>
      <c r="R67" s="115"/>
      <c r="S67" s="115"/>
    </row>
    <row r="68" spans="3:19" ht="45" customHeight="1" x14ac:dyDescent="0.25">
      <c r="C68" s="119"/>
      <c r="D68" s="142">
        <v>12</v>
      </c>
      <c r="E68" s="127" t="s">
        <v>248</v>
      </c>
      <c r="F68" s="127" t="s">
        <v>905</v>
      </c>
      <c r="G68" s="227" t="s">
        <v>23</v>
      </c>
      <c r="H68" s="127" t="s">
        <v>249</v>
      </c>
      <c r="I68" s="127" t="s">
        <v>250</v>
      </c>
      <c r="J68" s="227" t="s">
        <v>251</v>
      </c>
      <c r="K68" s="127" t="s">
        <v>252</v>
      </c>
      <c r="L68" s="127" t="s">
        <v>1318</v>
      </c>
      <c r="M68" s="127" t="s">
        <v>1319</v>
      </c>
      <c r="N68" s="238"/>
      <c r="O68" s="127" t="s">
        <v>1320</v>
      </c>
      <c r="P68" s="165"/>
      <c r="Q68" s="166"/>
      <c r="R68" s="115"/>
      <c r="S68" s="115"/>
    </row>
    <row r="69" spans="3:19" ht="45" customHeight="1" x14ac:dyDescent="0.25">
      <c r="C69" s="119"/>
      <c r="D69" s="142">
        <v>14</v>
      </c>
      <c r="E69" s="127" t="s">
        <v>1478</v>
      </c>
      <c r="F69" s="127" t="s">
        <v>1479</v>
      </c>
      <c r="G69" s="130" t="s">
        <v>23</v>
      </c>
      <c r="H69" s="326" t="s">
        <v>1323</v>
      </c>
      <c r="I69" s="127" t="s">
        <v>1480</v>
      </c>
      <c r="J69" s="130" t="s">
        <v>1481</v>
      </c>
      <c r="K69" s="127" t="s">
        <v>1326</v>
      </c>
      <c r="L69" s="127" t="s">
        <v>159</v>
      </c>
      <c r="M69" s="127">
        <v>0.5</v>
      </c>
      <c r="N69" s="238" t="s">
        <v>1328</v>
      </c>
      <c r="O69" s="127" t="s">
        <v>267</v>
      </c>
      <c r="P69" s="165"/>
      <c r="Q69" s="166"/>
      <c r="R69" s="115"/>
      <c r="S69" s="115"/>
    </row>
    <row r="70" spans="3:19" ht="45" customHeight="1" x14ac:dyDescent="0.25">
      <c r="C70" s="119"/>
      <c r="D70" s="142">
        <v>15</v>
      </c>
      <c r="E70" s="127" t="s">
        <v>1478</v>
      </c>
      <c r="F70" s="127" t="s">
        <v>1479</v>
      </c>
      <c r="G70" s="227" t="s">
        <v>23</v>
      </c>
      <c r="H70" s="127" t="s">
        <v>1482</v>
      </c>
      <c r="I70" s="127" t="s">
        <v>1483</v>
      </c>
      <c r="J70" s="227" t="s">
        <v>1484</v>
      </c>
      <c r="K70" s="127" t="s">
        <v>1485</v>
      </c>
      <c r="L70" s="127">
        <v>850</v>
      </c>
      <c r="M70" s="326">
        <v>1.1000000000000001</v>
      </c>
      <c r="N70" s="130" t="s">
        <v>1486</v>
      </c>
      <c r="O70" s="127" t="s">
        <v>267</v>
      </c>
      <c r="P70" s="165"/>
      <c r="Q70" s="166"/>
      <c r="R70" s="115"/>
      <c r="S70" s="115"/>
    </row>
    <row r="71" spans="3:19" ht="45" customHeight="1" x14ac:dyDescent="0.25">
      <c r="C71" s="119"/>
      <c r="D71" s="142">
        <v>18</v>
      </c>
      <c r="E71" s="127" t="s">
        <v>1487</v>
      </c>
      <c r="F71" s="127" t="s">
        <v>1488</v>
      </c>
      <c r="G71" s="130" t="s">
        <v>23</v>
      </c>
      <c r="H71" s="326" t="s">
        <v>1489</v>
      </c>
      <c r="I71" s="127" t="s">
        <v>1366</v>
      </c>
      <c r="J71" s="130">
        <v>1538</v>
      </c>
      <c r="K71" s="127" t="s">
        <v>1490</v>
      </c>
      <c r="L71" s="127">
        <v>357</v>
      </c>
      <c r="M71" s="127">
        <v>1</v>
      </c>
      <c r="N71" s="306" t="s">
        <v>1491</v>
      </c>
      <c r="O71" s="135" t="s">
        <v>1492</v>
      </c>
      <c r="P71" s="165"/>
      <c r="Q71" s="166"/>
      <c r="R71" s="115"/>
      <c r="S71" s="115"/>
    </row>
    <row r="72" spans="3:19" ht="45" customHeight="1" x14ac:dyDescent="0.25">
      <c r="C72" s="119"/>
      <c r="D72" s="142">
        <v>19</v>
      </c>
      <c r="E72" s="127" t="s">
        <v>1487</v>
      </c>
      <c r="F72" s="127" t="s">
        <v>1488</v>
      </c>
      <c r="G72" s="130" t="s">
        <v>23</v>
      </c>
      <c r="H72" s="326" t="s">
        <v>1493</v>
      </c>
      <c r="I72" s="127" t="s">
        <v>1494</v>
      </c>
      <c r="J72" s="130">
        <v>1825</v>
      </c>
      <c r="K72" s="127" t="s">
        <v>1490</v>
      </c>
      <c r="L72" s="127" t="s">
        <v>159</v>
      </c>
      <c r="M72" s="127">
        <v>0</v>
      </c>
      <c r="N72" s="306" t="s">
        <v>1495</v>
      </c>
      <c r="O72" s="135" t="s">
        <v>1492</v>
      </c>
      <c r="P72" s="165"/>
      <c r="Q72" s="166"/>
      <c r="R72" s="115"/>
      <c r="S72" s="115"/>
    </row>
    <row r="73" spans="3:19" ht="45" customHeight="1" x14ac:dyDescent="0.25">
      <c r="C73" s="119"/>
      <c r="D73" s="142">
        <v>20</v>
      </c>
      <c r="E73" s="127" t="s">
        <v>1487</v>
      </c>
      <c r="F73" s="127" t="s">
        <v>1488</v>
      </c>
      <c r="G73" s="130" t="s">
        <v>23</v>
      </c>
      <c r="H73" s="326" t="s">
        <v>1496</v>
      </c>
      <c r="I73" s="127" t="s">
        <v>1494</v>
      </c>
      <c r="J73" s="130">
        <v>3006</v>
      </c>
      <c r="K73" s="127" t="s">
        <v>1490</v>
      </c>
      <c r="L73" s="127" t="s">
        <v>159</v>
      </c>
      <c r="M73" s="127">
        <v>0</v>
      </c>
      <c r="N73" s="306" t="s">
        <v>1497</v>
      </c>
      <c r="O73" s="135" t="s">
        <v>1492</v>
      </c>
      <c r="P73" s="165"/>
      <c r="Q73" s="166"/>
      <c r="R73" s="115"/>
      <c r="S73" s="115"/>
    </row>
    <row r="74" spans="3:19" ht="45" customHeight="1" x14ac:dyDescent="0.25">
      <c r="C74" s="119"/>
      <c r="D74" s="142">
        <v>21</v>
      </c>
      <c r="E74" s="127" t="s">
        <v>1487</v>
      </c>
      <c r="F74" s="127" t="s">
        <v>1488</v>
      </c>
      <c r="G74" s="130" t="s">
        <v>23</v>
      </c>
      <c r="H74" s="326" t="s">
        <v>1498</v>
      </c>
      <c r="I74" s="127" t="s">
        <v>1494</v>
      </c>
      <c r="J74" s="130">
        <v>3712</v>
      </c>
      <c r="K74" s="127" t="s">
        <v>1490</v>
      </c>
      <c r="L74" s="127" t="s">
        <v>159</v>
      </c>
      <c r="M74" s="127">
        <v>0</v>
      </c>
      <c r="N74" s="306" t="s">
        <v>1497</v>
      </c>
      <c r="O74" s="127" t="s">
        <v>267</v>
      </c>
      <c r="P74" s="165"/>
      <c r="Q74" s="166"/>
      <c r="R74" s="115"/>
      <c r="S74" s="115"/>
    </row>
    <row r="75" spans="3:19" ht="45" customHeight="1" x14ac:dyDescent="0.25">
      <c r="C75" s="119"/>
      <c r="D75" s="142">
        <v>22</v>
      </c>
      <c r="E75" s="127" t="s">
        <v>1487</v>
      </c>
      <c r="F75" s="127" t="s">
        <v>1488</v>
      </c>
      <c r="G75" s="130" t="s">
        <v>23</v>
      </c>
      <c r="H75" s="326" t="s">
        <v>1499</v>
      </c>
      <c r="I75" s="127" t="s">
        <v>1494</v>
      </c>
      <c r="J75" s="130">
        <v>1852</v>
      </c>
      <c r="K75" s="127" t="s">
        <v>1490</v>
      </c>
      <c r="L75" s="127" t="s">
        <v>159</v>
      </c>
      <c r="M75" s="127">
        <v>0</v>
      </c>
      <c r="N75" s="306" t="s">
        <v>1497</v>
      </c>
      <c r="O75" s="127" t="s">
        <v>267</v>
      </c>
      <c r="Q75" s="131"/>
      <c r="R75" s="115"/>
      <c r="S75" s="115"/>
    </row>
    <row r="76" spans="3:19" ht="45" customHeight="1" x14ac:dyDescent="0.25">
      <c r="C76" s="119"/>
      <c r="D76" s="142">
        <v>16</v>
      </c>
      <c r="E76" s="127" t="s">
        <v>1500</v>
      </c>
      <c r="F76" s="127" t="s">
        <v>1501</v>
      </c>
      <c r="G76" s="130" t="s">
        <v>1502</v>
      </c>
      <c r="H76" s="326" t="s">
        <v>1503</v>
      </c>
      <c r="I76" s="127" t="s">
        <v>1504</v>
      </c>
      <c r="J76" s="130"/>
      <c r="K76" s="127" t="s">
        <v>1505</v>
      </c>
      <c r="L76" s="127" t="s">
        <v>1506</v>
      </c>
      <c r="M76" s="127"/>
      <c r="N76" s="306" t="s">
        <v>1507</v>
      </c>
      <c r="O76" s="135" t="s">
        <v>1492</v>
      </c>
      <c r="Q76" s="131"/>
      <c r="R76" s="115"/>
      <c r="S76" s="115"/>
    </row>
    <row r="77" spans="3:19" ht="45" customHeight="1" x14ac:dyDescent="0.25">
      <c r="C77" s="119"/>
      <c r="D77" s="143">
        <v>7</v>
      </c>
      <c r="E77" s="202" t="s">
        <v>1508</v>
      </c>
      <c r="F77" s="135" t="s">
        <v>1509</v>
      </c>
      <c r="G77" s="230" t="s">
        <v>136</v>
      </c>
      <c r="H77" s="135" t="s">
        <v>1510</v>
      </c>
      <c r="I77" s="135" t="s">
        <v>1511</v>
      </c>
      <c r="J77" s="230" t="s">
        <v>159</v>
      </c>
      <c r="K77" s="135" t="s">
        <v>1512</v>
      </c>
      <c r="L77" s="135"/>
      <c r="M77" s="135"/>
      <c r="N77" s="240"/>
      <c r="O77" s="135" t="s">
        <v>32</v>
      </c>
      <c r="Q77" s="131"/>
      <c r="R77" s="115"/>
      <c r="S77" s="115"/>
    </row>
    <row r="78" spans="3:19" ht="45" customHeight="1" x14ac:dyDescent="0.25">
      <c r="C78" s="119"/>
      <c r="D78" s="142">
        <v>8</v>
      </c>
      <c r="E78" s="224" t="s">
        <v>210</v>
      </c>
      <c r="F78" s="127" t="s">
        <v>211</v>
      </c>
      <c r="G78" s="227" t="s">
        <v>136</v>
      </c>
      <c r="H78" s="130" t="s">
        <v>212</v>
      </c>
      <c r="I78" s="127" t="s">
        <v>213</v>
      </c>
      <c r="J78" s="227" t="s">
        <v>214</v>
      </c>
      <c r="K78" s="127" t="s">
        <v>90</v>
      </c>
      <c r="L78" s="127" t="s">
        <v>215</v>
      </c>
      <c r="M78" s="130" t="s">
        <v>216</v>
      </c>
      <c r="N78" s="238" t="s">
        <v>1421</v>
      </c>
      <c r="O78" s="127" t="s">
        <v>1513</v>
      </c>
      <c r="P78" s="145"/>
      <c r="Q78" s="145"/>
      <c r="R78" s="115"/>
      <c r="S78" s="115"/>
    </row>
    <row r="79" spans="3:19" ht="45" customHeight="1" x14ac:dyDescent="0.25">
      <c r="C79" s="119"/>
      <c r="D79" s="142">
        <v>9</v>
      </c>
      <c r="E79" s="224" t="s">
        <v>210</v>
      </c>
      <c r="F79" s="127" t="s">
        <v>218</v>
      </c>
      <c r="G79" s="227" t="s">
        <v>136</v>
      </c>
      <c r="H79" s="127" t="s">
        <v>219</v>
      </c>
      <c r="I79" s="127" t="s">
        <v>220</v>
      </c>
      <c r="J79" s="227" t="s">
        <v>221</v>
      </c>
      <c r="K79" s="127" t="s">
        <v>90</v>
      </c>
      <c r="L79" s="127" t="s">
        <v>222</v>
      </c>
      <c r="M79" s="130" t="s">
        <v>223</v>
      </c>
      <c r="N79" s="326" t="s">
        <v>1422</v>
      </c>
      <c r="O79" s="127" t="s">
        <v>1513</v>
      </c>
      <c r="P79" s="145"/>
      <c r="Q79" s="145"/>
      <c r="R79" s="115"/>
      <c r="S79" s="115"/>
    </row>
    <row r="80" spans="3:19" ht="45" customHeight="1" x14ac:dyDescent="0.25">
      <c r="C80" s="119"/>
      <c r="D80" s="142">
        <v>10</v>
      </c>
      <c r="E80" s="224">
        <v>44218</v>
      </c>
      <c r="F80" s="127" t="s">
        <v>225</v>
      </c>
      <c r="G80" s="227" t="s">
        <v>136</v>
      </c>
      <c r="H80" s="130" t="s">
        <v>226</v>
      </c>
      <c r="I80" s="127" t="s">
        <v>227</v>
      </c>
      <c r="J80" s="227" t="s">
        <v>228</v>
      </c>
      <c r="K80" s="127" t="s">
        <v>1424</v>
      </c>
      <c r="L80" s="127" t="s">
        <v>230</v>
      </c>
      <c r="M80" s="130" t="s">
        <v>231</v>
      </c>
      <c r="N80" s="238" t="s">
        <v>232</v>
      </c>
      <c r="O80" s="127" t="s">
        <v>1513</v>
      </c>
      <c r="P80" s="145"/>
      <c r="Q80" s="145"/>
      <c r="R80" s="115"/>
      <c r="S80" s="115"/>
    </row>
    <row r="81" spans="3:19" ht="45" customHeight="1" x14ac:dyDescent="0.25">
      <c r="C81" s="119"/>
      <c r="D81" s="142">
        <v>13</v>
      </c>
      <c r="E81" s="127" t="s">
        <v>1031</v>
      </c>
      <c r="F81" s="127" t="s">
        <v>1096</v>
      </c>
      <c r="G81" s="227" t="s">
        <v>136</v>
      </c>
      <c r="H81" s="130" t="s">
        <v>1097</v>
      </c>
      <c r="I81" s="127" t="s">
        <v>1098</v>
      </c>
      <c r="J81" s="227" t="s">
        <v>1099</v>
      </c>
      <c r="K81" s="127" t="s">
        <v>90</v>
      </c>
      <c r="L81" s="127" t="s">
        <v>1100</v>
      </c>
      <c r="M81" s="130" t="s">
        <v>1101</v>
      </c>
      <c r="N81" s="238" t="s">
        <v>1102</v>
      </c>
      <c r="O81" s="127" t="s">
        <v>1513</v>
      </c>
      <c r="P81" s="145"/>
      <c r="Q81" s="145"/>
      <c r="R81" s="115"/>
      <c r="S81" s="115"/>
    </row>
    <row r="82" spans="3:19" ht="45" customHeight="1" x14ac:dyDescent="0.25">
      <c r="C82" s="119"/>
      <c r="D82" s="143">
        <v>4</v>
      </c>
      <c r="E82" s="224" t="s">
        <v>1514</v>
      </c>
      <c r="F82" s="127" t="s">
        <v>1515</v>
      </c>
      <c r="G82" s="227" t="s">
        <v>48</v>
      </c>
      <c r="H82" s="130" t="s">
        <v>1516</v>
      </c>
      <c r="I82" s="127" t="s">
        <v>276</v>
      </c>
      <c r="J82" s="227" t="s">
        <v>1517</v>
      </c>
      <c r="K82" s="127" t="s">
        <v>124</v>
      </c>
      <c r="L82" s="127" t="s">
        <v>1518</v>
      </c>
      <c r="M82" s="130" t="s">
        <v>1519</v>
      </c>
      <c r="N82" s="238" t="s">
        <v>124</v>
      </c>
      <c r="O82" s="127" t="s">
        <v>1520</v>
      </c>
      <c r="P82" s="145"/>
      <c r="Q82" s="145"/>
      <c r="R82" s="115"/>
      <c r="S82" s="115"/>
    </row>
    <row r="83" spans="3:19" ht="45" customHeight="1" x14ac:dyDescent="0.25">
      <c r="C83" s="119"/>
      <c r="D83" s="142">
        <v>25</v>
      </c>
      <c r="E83" s="135" t="s">
        <v>1179</v>
      </c>
      <c r="F83" s="135" t="s">
        <v>1521</v>
      </c>
      <c r="G83" s="208" t="s">
        <v>48</v>
      </c>
      <c r="H83" s="240" t="s">
        <v>1522</v>
      </c>
      <c r="I83" s="135" t="s">
        <v>295</v>
      </c>
      <c r="J83" s="208" t="s">
        <v>1523</v>
      </c>
      <c r="K83" s="135" t="s">
        <v>1524</v>
      </c>
      <c r="L83" s="135" t="s">
        <v>1525</v>
      </c>
      <c r="M83" s="208" t="s">
        <v>1526</v>
      </c>
      <c r="N83" s="313" t="s">
        <v>1527</v>
      </c>
      <c r="O83" s="135" t="s">
        <v>1528</v>
      </c>
      <c r="P83" s="145"/>
      <c r="Q83" s="145"/>
      <c r="R83" s="115"/>
      <c r="S83" s="115"/>
    </row>
    <row r="84" spans="3:19" ht="45" customHeight="1" x14ac:dyDescent="0.25">
      <c r="C84" s="119"/>
      <c r="D84" s="143">
        <v>3</v>
      </c>
      <c r="E84" s="235" t="s">
        <v>1415</v>
      </c>
      <c r="F84" s="234" t="s">
        <v>1416</v>
      </c>
      <c r="G84" s="232" t="s">
        <v>28</v>
      </c>
      <c r="H84" s="327" t="s">
        <v>1417</v>
      </c>
      <c r="I84" s="234" t="s">
        <v>1089</v>
      </c>
      <c r="J84" s="232" t="s">
        <v>1418</v>
      </c>
      <c r="K84" s="234" t="s">
        <v>1265</v>
      </c>
      <c r="L84" s="234" t="s">
        <v>575</v>
      </c>
      <c r="M84" s="327" t="s">
        <v>1419</v>
      </c>
      <c r="N84" s="239" t="s">
        <v>1420</v>
      </c>
      <c r="O84" s="234" t="s">
        <v>1273</v>
      </c>
      <c r="P84" s="145"/>
      <c r="Q84" s="145"/>
      <c r="R84" s="115"/>
      <c r="S84" s="115"/>
    </row>
    <row r="85" spans="3:19" ht="45" customHeight="1" x14ac:dyDescent="0.25">
      <c r="C85" s="119"/>
      <c r="D85" s="143">
        <v>5</v>
      </c>
      <c r="E85" s="224" t="s">
        <v>1529</v>
      </c>
      <c r="F85" s="127" t="s">
        <v>1530</v>
      </c>
      <c r="G85" s="227" t="s">
        <v>28</v>
      </c>
      <c r="H85" s="130" t="s">
        <v>1531</v>
      </c>
      <c r="I85" s="127" t="s">
        <v>1532</v>
      </c>
      <c r="J85" s="227" t="s">
        <v>1533</v>
      </c>
      <c r="K85" s="127" t="s">
        <v>124</v>
      </c>
      <c r="L85" s="127" t="s">
        <v>1534</v>
      </c>
      <c r="M85" s="130" t="s">
        <v>1535</v>
      </c>
      <c r="N85" s="238">
        <v>6673433</v>
      </c>
      <c r="O85" s="127" t="s">
        <v>32</v>
      </c>
      <c r="P85" s="145"/>
      <c r="Q85" s="145"/>
      <c r="R85" s="115"/>
      <c r="S85" s="115"/>
    </row>
    <row r="86" spans="3:19" ht="45" customHeight="1" x14ac:dyDescent="0.25">
      <c r="C86" s="119"/>
      <c r="D86" s="142">
        <v>17</v>
      </c>
      <c r="E86" s="127" t="s">
        <v>1487</v>
      </c>
      <c r="F86" s="127" t="s">
        <v>1536</v>
      </c>
      <c r="G86" s="130" t="s">
        <v>28</v>
      </c>
      <c r="H86" s="238" t="s">
        <v>1537</v>
      </c>
      <c r="I86" s="127" t="s">
        <v>1538</v>
      </c>
      <c r="J86" s="130" t="s">
        <v>1539</v>
      </c>
      <c r="K86" s="127"/>
      <c r="L86" s="127">
        <v>740</v>
      </c>
      <c r="M86" s="130">
        <v>0.98</v>
      </c>
      <c r="N86" s="306">
        <v>3.1</v>
      </c>
      <c r="O86" s="127" t="s">
        <v>267</v>
      </c>
      <c r="P86" s="145"/>
      <c r="Q86" s="145"/>
      <c r="R86" s="115"/>
      <c r="S86" s="115"/>
    </row>
    <row r="87" spans="3:19" ht="45" customHeight="1" x14ac:dyDescent="0.25">
      <c r="C87" s="119"/>
      <c r="D87" s="142">
        <v>23</v>
      </c>
      <c r="E87" s="127" t="s">
        <v>1540</v>
      </c>
      <c r="F87" s="127" t="s">
        <v>1541</v>
      </c>
      <c r="G87" s="130" t="s">
        <v>28</v>
      </c>
      <c r="H87" s="238" t="s">
        <v>1542</v>
      </c>
      <c r="I87" s="127" t="s">
        <v>1543</v>
      </c>
      <c r="J87" s="130" t="s">
        <v>1544</v>
      </c>
      <c r="K87" s="127" t="s">
        <v>124</v>
      </c>
      <c r="L87" s="127" t="s">
        <v>124</v>
      </c>
      <c r="M87" s="130" t="s">
        <v>124</v>
      </c>
      <c r="N87" s="306">
        <v>1.5</v>
      </c>
      <c r="O87" s="127" t="s">
        <v>300</v>
      </c>
      <c r="P87" s="145"/>
      <c r="Q87" s="145"/>
      <c r="R87" s="115"/>
      <c r="S87" s="115"/>
    </row>
    <row r="88" spans="3:19" ht="45" customHeight="1" x14ac:dyDescent="0.25">
      <c r="C88" s="119"/>
      <c r="D88" s="142">
        <v>24</v>
      </c>
      <c r="E88" s="127" t="s">
        <v>1545</v>
      </c>
      <c r="F88" s="127" t="s">
        <v>1546</v>
      </c>
      <c r="G88" s="130" t="s">
        <v>28</v>
      </c>
      <c r="H88" s="238" t="s">
        <v>1547</v>
      </c>
      <c r="I88" s="127" t="s">
        <v>1548</v>
      </c>
      <c r="J88" s="130" t="s">
        <v>1549</v>
      </c>
      <c r="K88" s="127" t="s">
        <v>124</v>
      </c>
      <c r="L88" s="127">
        <v>600</v>
      </c>
      <c r="M88" s="130">
        <v>0.67</v>
      </c>
      <c r="N88" s="306">
        <v>1.7170000000000001</v>
      </c>
      <c r="O88" s="135" t="s">
        <v>1550</v>
      </c>
      <c r="P88" s="145"/>
      <c r="Q88" s="145"/>
      <c r="R88" s="115"/>
      <c r="S88" s="115"/>
    </row>
    <row r="89" spans="3:19" ht="45" customHeight="1" x14ac:dyDescent="0.25">
      <c r="C89" s="119"/>
      <c r="D89" s="143">
        <v>6</v>
      </c>
      <c r="E89" s="224" t="s">
        <v>1540</v>
      </c>
      <c r="F89" s="127" t="s">
        <v>1551</v>
      </c>
      <c r="G89" s="227" t="s">
        <v>121</v>
      </c>
      <c r="H89" s="130" t="s">
        <v>1552</v>
      </c>
      <c r="I89" s="127" t="s">
        <v>1553</v>
      </c>
      <c r="J89" s="227" t="s">
        <v>159</v>
      </c>
      <c r="K89" s="127" t="s">
        <v>124</v>
      </c>
      <c r="L89" s="127" t="s">
        <v>581</v>
      </c>
      <c r="M89" s="130" t="s">
        <v>1554</v>
      </c>
      <c r="N89" s="238" t="s">
        <v>1555</v>
      </c>
      <c r="O89" s="127" t="s">
        <v>32</v>
      </c>
      <c r="P89" s="145"/>
      <c r="Q89" s="145"/>
      <c r="R89" s="115"/>
      <c r="S89" s="115"/>
    </row>
    <row r="90" spans="3:19" ht="45" customHeight="1" x14ac:dyDescent="0.25">
      <c r="C90" s="119"/>
      <c r="D90" s="308">
        <v>26</v>
      </c>
      <c r="E90" s="317">
        <v>44480</v>
      </c>
      <c r="F90" s="250" t="s">
        <v>1556</v>
      </c>
      <c r="G90" s="273" t="s">
        <v>336</v>
      </c>
      <c r="H90" s="250" t="s">
        <v>1557</v>
      </c>
      <c r="I90" s="250" t="s">
        <v>1558</v>
      </c>
      <c r="J90" s="273" t="s">
        <v>171</v>
      </c>
      <c r="K90" s="250" t="s">
        <v>101</v>
      </c>
      <c r="L90" s="250" t="s">
        <v>1559</v>
      </c>
      <c r="M90" s="250" t="s">
        <v>1559</v>
      </c>
      <c r="N90" s="250" t="s">
        <v>1560</v>
      </c>
      <c r="O90" s="250" t="s">
        <v>1556</v>
      </c>
      <c r="Q90" s="145"/>
      <c r="R90" s="115"/>
      <c r="S90" s="115"/>
    </row>
    <row r="91" spans="3:19" ht="45" customHeight="1" thickBot="1" x14ac:dyDescent="0.3">
      <c r="C91" s="119"/>
      <c r="D91" s="303"/>
      <c r="E91" s="304"/>
      <c r="F91" s="304"/>
      <c r="G91" s="304"/>
      <c r="H91" s="305"/>
      <c r="I91" s="304"/>
      <c r="J91" s="304"/>
      <c r="K91" s="304"/>
      <c r="L91" s="304"/>
      <c r="M91" s="304"/>
      <c r="N91" s="305"/>
      <c r="O91" s="304"/>
      <c r="P91" s="145"/>
      <c r="Q91" s="145"/>
      <c r="R91" s="115"/>
      <c r="S91" s="115"/>
    </row>
    <row r="92" spans="3:19" ht="45" customHeight="1" thickBot="1" x14ac:dyDescent="0.4">
      <c r="C92" s="119"/>
      <c r="D92" s="1308" t="s">
        <v>321</v>
      </c>
      <c r="E92" s="1309"/>
      <c r="F92" s="1309"/>
      <c r="G92" s="1309"/>
      <c r="H92" s="1309"/>
      <c r="I92" s="1309"/>
      <c r="J92" s="1309"/>
      <c r="K92" s="1309"/>
      <c r="L92" s="1309"/>
      <c r="M92" s="1309"/>
      <c r="N92" s="1309"/>
      <c r="O92" s="1309"/>
      <c r="P92" s="1309"/>
      <c r="Q92" s="1309"/>
      <c r="R92" s="1310"/>
      <c r="S92" s="115"/>
    </row>
    <row r="93" spans="3:19" ht="45" customHeight="1" x14ac:dyDescent="0.35">
      <c r="C93" s="119"/>
      <c r="D93" s="1323" t="s">
        <v>1561</v>
      </c>
      <c r="E93" s="1324"/>
      <c r="F93" s="1324"/>
      <c r="G93" s="1324"/>
      <c r="H93" s="1324"/>
      <c r="I93" s="1324"/>
      <c r="J93" s="1324"/>
      <c r="K93" s="1324"/>
      <c r="L93" s="203"/>
      <c r="M93" s="203"/>
      <c r="N93" s="203"/>
      <c r="O93" s="203"/>
      <c r="P93" s="203"/>
      <c r="Q93" s="203"/>
      <c r="R93" s="212"/>
      <c r="S93" s="115"/>
    </row>
    <row r="94" spans="3:19" ht="45" customHeight="1" x14ac:dyDescent="0.25">
      <c r="C94" s="119"/>
      <c r="D94" s="122" t="s">
        <v>9</v>
      </c>
      <c r="E94" s="122" t="s">
        <v>59</v>
      </c>
      <c r="F94" s="122" t="s">
        <v>12</v>
      </c>
      <c r="G94" s="121" t="s">
        <v>71</v>
      </c>
      <c r="H94" s="122" t="s">
        <v>106</v>
      </c>
      <c r="I94" s="122" t="s">
        <v>73</v>
      </c>
      <c r="J94" s="122" t="s">
        <v>323</v>
      </c>
      <c r="K94" s="122" t="s">
        <v>21</v>
      </c>
      <c r="L94" s="24"/>
      <c r="M94" s="24"/>
      <c r="N94" s="24"/>
      <c r="O94" s="24"/>
      <c r="P94" s="24"/>
      <c r="Q94" s="24"/>
      <c r="R94" s="25"/>
      <c r="S94" s="115"/>
    </row>
    <row r="95" spans="3:19" ht="45" customHeight="1" x14ac:dyDescent="0.25">
      <c r="C95" s="119"/>
      <c r="D95" s="175">
        <v>1</v>
      </c>
      <c r="E95" s="144" t="s">
        <v>739</v>
      </c>
      <c r="F95" s="144" t="s">
        <v>136</v>
      </c>
      <c r="G95" s="159" t="s">
        <v>559</v>
      </c>
      <c r="H95" s="144" t="s">
        <v>1342</v>
      </c>
      <c r="I95" s="144" t="s">
        <v>1343</v>
      </c>
      <c r="J95" s="144">
        <v>84</v>
      </c>
      <c r="K95" s="176" t="s">
        <v>112</v>
      </c>
      <c r="L95" s="24"/>
      <c r="M95" s="24"/>
      <c r="N95" s="24"/>
      <c r="O95" s="24"/>
      <c r="P95" s="24"/>
      <c r="Q95" s="24"/>
      <c r="R95" s="25"/>
      <c r="S95" s="115"/>
    </row>
    <row r="96" spans="3:19" ht="45" customHeight="1" x14ac:dyDescent="0.25">
      <c r="C96" s="119"/>
      <c r="D96" s="142">
        <v>2</v>
      </c>
      <c r="E96" s="177"/>
      <c r="F96" s="177" t="s">
        <v>28</v>
      </c>
      <c r="G96" s="177" t="s">
        <v>1562</v>
      </c>
      <c r="H96" s="177" t="s">
        <v>1563</v>
      </c>
      <c r="I96" s="177" t="s">
        <v>794</v>
      </c>
      <c r="J96" s="144">
        <v>33</v>
      </c>
      <c r="K96" s="177" t="s">
        <v>112</v>
      </c>
      <c r="L96" s="24"/>
      <c r="M96" s="24"/>
      <c r="N96" s="24"/>
      <c r="O96" s="24"/>
      <c r="P96" s="24"/>
      <c r="Q96" s="24"/>
      <c r="R96" s="25"/>
      <c r="S96" s="115"/>
    </row>
    <row r="97" spans="3:19" ht="45" customHeight="1" x14ac:dyDescent="0.25">
      <c r="C97" s="119"/>
      <c r="D97" s="142">
        <v>3</v>
      </c>
      <c r="E97" s="177" t="s">
        <v>124</v>
      </c>
      <c r="F97" s="177" t="s">
        <v>23</v>
      </c>
      <c r="G97" s="177" t="s">
        <v>1564</v>
      </c>
      <c r="H97" s="177" t="s">
        <v>965</v>
      </c>
      <c r="I97" s="177" t="s">
        <v>953</v>
      </c>
      <c r="J97" s="144"/>
      <c r="K97" s="177" t="s">
        <v>112</v>
      </c>
      <c r="L97" s="24"/>
      <c r="M97" s="24"/>
      <c r="N97" s="24"/>
      <c r="O97" s="24"/>
      <c r="P97" s="24"/>
      <c r="Q97" s="24"/>
      <c r="R97" s="25"/>
      <c r="S97" s="115"/>
    </row>
    <row r="98" spans="3:19" ht="45" customHeight="1" x14ac:dyDescent="0.25">
      <c r="C98" s="119"/>
      <c r="D98" s="142">
        <v>4</v>
      </c>
      <c r="E98" s="177" t="s">
        <v>124</v>
      </c>
      <c r="F98" s="177" t="s">
        <v>23</v>
      </c>
      <c r="G98" s="177" t="s">
        <v>1565</v>
      </c>
      <c r="H98" s="177" t="s">
        <v>1566</v>
      </c>
      <c r="I98" s="177" t="s">
        <v>953</v>
      </c>
      <c r="J98" s="177"/>
      <c r="K98" s="177" t="s">
        <v>112</v>
      </c>
      <c r="L98" s="24"/>
      <c r="M98" s="24"/>
      <c r="N98" s="24"/>
      <c r="O98" s="24"/>
      <c r="P98" s="24"/>
      <c r="Q98" s="24"/>
      <c r="R98" s="25"/>
      <c r="S98" s="115"/>
    </row>
    <row r="99" spans="3:19" ht="45" customHeight="1" x14ac:dyDescent="0.25">
      <c r="C99" s="119"/>
      <c r="D99" s="142">
        <v>5</v>
      </c>
      <c r="E99" s="177" t="s">
        <v>124</v>
      </c>
      <c r="F99" s="177" t="s">
        <v>23</v>
      </c>
      <c r="G99" s="177" t="s">
        <v>1567</v>
      </c>
      <c r="H99" s="177" t="s">
        <v>1566</v>
      </c>
      <c r="I99" s="177" t="s">
        <v>953</v>
      </c>
      <c r="J99" s="177"/>
      <c r="K99" s="177" t="s">
        <v>112</v>
      </c>
      <c r="L99" s="24"/>
      <c r="M99" s="24"/>
      <c r="N99" s="24"/>
      <c r="O99" s="24"/>
      <c r="P99" s="24"/>
      <c r="Q99" s="24"/>
      <c r="R99" s="25"/>
      <c r="S99" s="115"/>
    </row>
    <row r="100" spans="3:19" ht="45" customHeight="1" x14ac:dyDescent="0.25">
      <c r="C100" s="119"/>
      <c r="D100" s="142">
        <v>6</v>
      </c>
      <c r="E100" s="177"/>
      <c r="F100" s="177" t="s">
        <v>23</v>
      </c>
      <c r="G100" s="309" t="s">
        <v>1568</v>
      </c>
      <c r="H100" s="177" t="s">
        <v>965</v>
      </c>
      <c r="I100" s="177" t="s">
        <v>970</v>
      </c>
      <c r="J100" s="177"/>
      <c r="K100" s="177" t="s">
        <v>112</v>
      </c>
      <c r="L100" s="24"/>
      <c r="M100" s="24"/>
      <c r="N100" s="24"/>
      <c r="O100" s="24"/>
      <c r="P100" s="24"/>
      <c r="Q100" s="24"/>
      <c r="R100" s="25"/>
      <c r="S100" s="115"/>
    </row>
    <row r="101" spans="3:19" ht="45" customHeight="1" x14ac:dyDescent="0.25">
      <c r="C101" s="119"/>
      <c r="D101" s="142">
        <v>7</v>
      </c>
      <c r="E101" s="177"/>
      <c r="F101" s="177" t="s">
        <v>23</v>
      </c>
      <c r="G101" s="177" t="s">
        <v>1569</v>
      </c>
      <c r="H101" s="177" t="s">
        <v>960</v>
      </c>
      <c r="I101" s="177" t="s">
        <v>1570</v>
      </c>
      <c r="J101" s="177"/>
      <c r="K101" s="309" t="s">
        <v>112</v>
      </c>
      <c r="L101" s="24"/>
      <c r="M101" s="24"/>
      <c r="N101" s="24"/>
      <c r="O101" s="24"/>
      <c r="P101" s="24"/>
      <c r="Q101" s="24"/>
      <c r="R101" s="25"/>
      <c r="S101" s="115"/>
    </row>
    <row r="102" spans="3:19" ht="45" customHeight="1" x14ac:dyDescent="0.25">
      <c r="C102" s="119"/>
      <c r="D102" s="120">
        <v>8</v>
      </c>
      <c r="E102" s="272"/>
      <c r="F102" s="250" t="s">
        <v>98</v>
      </c>
      <c r="G102" s="273" t="s">
        <v>1571</v>
      </c>
      <c r="H102" s="250" t="s">
        <v>1558</v>
      </c>
      <c r="I102" s="250" t="s">
        <v>338</v>
      </c>
      <c r="J102" s="250">
        <v>8.75</v>
      </c>
      <c r="K102" s="273" t="s">
        <v>112</v>
      </c>
      <c r="L102" s="24"/>
      <c r="M102" s="24"/>
      <c r="N102" s="24"/>
      <c r="O102" s="24"/>
      <c r="P102" s="24"/>
      <c r="Q102" s="24"/>
      <c r="R102" s="25"/>
      <c r="S102" s="115"/>
    </row>
    <row r="103" spans="3:19" ht="45" customHeight="1" x14ac:dyDescent="0.25">
      <c r="C103" s="119"/>
      <c r="D103" s="120">
        <v>9</v>
      </c>
      <c r="E103" s="272">
        <v>44296</v>
      </c>
      <c r="F103" s="250" t="s">
        <v>336</v>
      </c>
      <c r="G103" s="273" t="s">
        <v>1228</v>
      </c>
      <c r="H103" s="250" t="s">
        <v>295</v>
      </c>
      <c r="I103" s="250" t="s">
        <v>101</v>
      </c>
      <c r="J103" s="250">
        <v>12</v>
      </c>
      <c r="K103" s="273" t="s">
        <v>112</v>
      </c>
      <c r="L103" s="24"/>
      <c r="M103" s="24"/>
      <c r="N103" s="24"/>
      <c r="O103" s="24"/>
      <c r="P103" s="24"/>
      <c r="Q103" s="24"/>
      <c r="R103" s="25"/>
      <c r="S103" s="115"/>
    </row>
    <row r="104" spans="3:19" ht="45" customHeight="1" thickBot="1" x14ac:dyDescent="0.3">
      <c r="C104" s="119"/>
      <c r="D104" s="24"/>
      <c r="E104" s="24"/>
      <c r="F104" s="24"/>
      <c r="G104" s="24"/>
      <c r="H104" s="24"/>
      <c r="I104" s="24"/>
      <c r="J104" s="24"/>
      <c r="K104" s="24"/>
      <c r="L104" s="24"/>
      <c r="M104" s="24"/>
      <c r="N104" s="24"/>
      <c r="O104" s="24"/>
      <c r="P104" s="24"/>
      <c r="Q104" s="24"/>
      <c r="R104" s="25"/>
      <c r="S104" s="115"/>
    </row>
    <row r="105" spans="3:19" ht="45" customHeight="1" thickBot="1" x14ac:dyDescent="0.4">
      <c r="C105" s="119"/>
      <c r="D105" s="1361" t="s">
        <v>1572</v>
      </c>
      <c r="E105" s="1362"/>
      <c r="F105" s="1362"/>
      <c r="G105" s="1362"/>
      <c r="H105" s="1362"/>
      <c r="I105" s="1362"/>
      <c r="J105" s="1362"/>
      <c r="K105" s="1362"/>
      <c r="L105" s="1362"/>
      <c r="M105" s="1362"/>
      <c r="N105" s="1362"/>
      <c r="O105" s="1362"/>
      <c r="P105" s="1362"/>
      <c r="Q105" s="1363"/>
      <c r="R105" s="25"/>
      <c r="S105" s="115"/>
    </row>
    <row r="106" spans="3:19" ht="45" customHeight="1" x14ac:dyDescent="0.35">
      <c r="C106" s="119"/>
      <c r="D106" s="1368" t="s">
        <v>1573</v>
      </c>
      <c r="E106" s="1369"/>
      <c r="F106" s="1369"/>
      <c r="G106" s="1369"/>
      <c r="H106" s="1369"/>
      <c r="I106" s="1369"/>
      <c r="J106" s="1369"/>
      <c r="K106" s="1369"/>
      <c r="L106" s="1369"/>
      <c r="M106" s="1369"/>
      <c r="N106" s="280"/>
      <c r="O106" s="280"/>
      <c r="P106" s="280"/>
      <c r="Q106" s="301"/>
      <c r="R106" s="25"/>
      <c r="S106" s="115"/>
    </row>
    <row r="107" spans="3:19" ht="45" customHeight="1" x14ac:dyDescent="0.3">
      <c r="C107" s="119"/>
      <c r="D107" s="295" t="s">
        <v>9</v>
      </c>
      <c r="E107" s="295" t="s">
        <v>1574</v>
      </c>
      <c r="F107" s="295" t="s">
        <v>115</v>
      </c>
      <c r="G107" s="296" t="s">
        <v>12</v>
      </c>
      <c r="H107" s="297" t="s">
        <v>71</v>
      </c>
      <c r="I107" s="298" t="s">
        <v>72</v>
      </c>
      <c r="J107" s="299" t="s">
        <v>73</v>
      </c>
      <c r="K107" s="298" t="s">
        <v>47</v>
      </c>
      <c r="L107" s="299" t="s">
        <v>75</v>
      </c>
      <c r="M107" s="297" t="s">
        <v>21</v>
      </c>
      <c r="N107" s="293"/>
      <c r="O107" s="293"/>
      <c r="P107" s="293"/>
      <c r="Q107" s="294"/>
      <c r="R107" s="25"/>
      <c r="S107" s="115"/>
    </row>
    <row r="108" spans="3:19" ht="45" customHeight="1" x14ac:dyDescent="0.3">
      <c r="C108" s="119"/>
      <c r="D108" s="295">
        <v>1</v>
      </c>
      <c r="E108" s="300">
        <v>44489</v>
      </c>
      <c r="F108" s="260" t="s">
        <v>1575</v>
      </c>
      <c r="G108" s="260" t="s">
        <v>109</v>
      </c>
      <c r="H108" s="260" t="s">
        <v>1576</v>
      </c>
      <c r="I108" s="260" t="s">
        <v>100</v>
      </c>
      <c r="J108" s="260" t="s">
        <v>338</v>
      </c>
      <c r="K108" s="260"/>
      <c r="L108" s="260"/>
      <c r="M108" s="260" t="s">
        <v>1577</v>
      </c>
      <c r="N108" s="293"/>
      <c r="O108" s="293"/>
      <c r="P108" s="293"/>
      <c r="Q108" s="294"/>
      <c r="R108" s="25"/>
      <c r="S108" s="115"/>
    </row>
    <row r="109" spans="3:19" ht="45" customHeight="1" x14ac:dyDescent="0.3">
      <c r="C109" s="119"/>
      <c r="D109" s="295"/>
      <c r="E109" s="300">
        <v>44489</v>
      </c>
      <c r="F109" s="260" t="s">
        <v>1578</v>
      </c>
      <c r="G109" s="260" t="s">
        <v>109</v>
      </c>
      <c r="H109" s="260" t="s">
        <v>1579</v>
      </c>
      <c r="I109" s="260" t="s">
        <v>100</v>
      </c>
      <c r="J109" s="260" t="s">
        <v>338</v>
      </c>
      <c r="K109" s="260"/>
      <c r="L109" s="260"/>
      <c r="M109" s="260" t="s">
        <v>1577</v>
      </c>
      <c r="N109" s="293"/>
      <c r="O109" s="293"/>
      <c r="P109" s="293"/>
      <c r="Q109" s="294"/>
      <c r="R109" s="25"/>
      <c r="S109" s="115"/>
    </row>
    <row r="110" spans="3:19" ht="45" customHeight="1" x14ac:dyDescent="0.3">
      <c r="C110" s="119"/>
      <c r="D110" s="295">
        <v>2</v>
      </c>
      <c r="E110" s="300">
        <v>44489</v>
      </c>
      <c r="F110" s="260" t="s">
        <v>1580</v>
      </c>
      <c r="G110" s="260" t="s">
        <v>109</v>
      </c>
      <c r="H110" s="260" t="s">
        <v>1581</v>
      </c>
      <c r="I110" s="260" t="s">
        <v>100</v>
      </c>
      <c r="J110" s="260" t="s">
        <v>338</v>
      </c>
      <c r="K110" s="260"/>
      <c r="L110" s="260"/>
      <c r="M110" s="260" t="s">
        <v>1577</v>
      </c>
      <c r="N110" s="293"/>
      <c r="O110" s="293"/>
      <c r="P110" s="293"/>
      <c r="Q110" s="294"/>
      <c r="R110" s="25"/>
      <c r="S110" s="115"/>
    </row>
    <row r="111" spans="3:19" ht="45" customHeight="1" thickBot="1" x14ac:dyDescent="0.3">
      <c r="C111" s="119"/>
      <c r="D111" s="145"/>
      <c r="E111" s="124"/>
      <c r="F111" s="124"/>
      <c r="G111" s="124"/>
      <c r="H111" s="145"/>
      <c r="I111" s="124"/>
      <c r="J111" s="124"/>
      <c r="K111" s="124"/>
      <c r="L111" s="145"/>
      <c r="M111" s="124"/>
      <c r="N111" s="124"/>
      <c r="O111" s="124"/>
      <c r="P111" s="145"/>
      <c r="Q111" s="145"/>
      <c r="R111" s="115"/>
      <c r="S111" s="115"/>
    </row>
    <row r="112" spans="3:19" ht="45" customHeight="1" thickBot="1" x14ac:dyDescent="0.4">
      <c r="C112" s="119"/>
      <c r="D112" s="1308" t="s">
        <v>342</v>
      </c>
      <c r="E112" s="1309"/>
      <c r="F112" s="1309"/>
      <c r="G112" s="1309"/>
      <c r="H112" s="1309"/>
      <c r="I112" s="1309"/>
      <c r="J112" s="1309"/>
      <c r="K112" s="1309"/>
      <c r="L112" s="1309"/>
      <c r="M112" s="1309"/>
      <c r="N112" s="1309"/>
      <c r="O112" s="1309"/>
      <c r="P112" s="1309"/>
      <c r="Q112" s="1309"/>
      <c r="R112" s="1310"/>
      <c r="S112" s="115"/>
    </row>
    <row r="113" spans="3:19" s="180" customFormat="1" ht="45" customHeight="1" x14ac:dyDescent="0.35">
      <c r="C113" s="181"/>
      <c r="D113" s="1364" t="s">
        <v>343</v>
      </c>
      <c r="E113" s="1365"/>
      <c r="F113" s="1365"/>
      <c r="G113" s="1365"/>
      <c r="H113" s="1365"/>
      <c r="I113" s="1365"/>
      <c r="J113" s="1365"/>
      <c r="K113" s="1365"/>
      <c r="L113" s="218"/>
      <c r="M113" s="219"/>
      <c r="N113" s="218"/>
      <c r="O113" s="218"/>
      <c r="P113" s="218"/>
      <c r="Q113" s="218"/>
      <c r="R113" s="220"/>
      <c r="S113" s="183"/>
    </row>
    <row r="114" spans="3:19" s="180" customFormat="1" ht="45" customHeight="1" x14ac:dyDescent="0.35">
      <c r="C114" s="181"/>
      <c r="D114" s="1366" t="s">
        <v>1582</v>
      </c>
      <c r="E114" s="1325"/>
      <c r="F114" s="1325"/>
      <c r="G114" s="1325"/>
      <c r="H114" s="1325"/>
      <c r="I114" s="1325"/>
      <c r="J114" s="1325"/>
      <c r="K114" s="1325"/>
      <c r="L114" s="218"/>
      <c r="M114" s="219"/>
      <c r="N114" s="218"/>
      <c r="O114" s="218"/>
      <c r="P114" s="218"/>
      <c r="Q114" s="218"/>
      <c r="R114" s="220"/>
      <c r="S114" s="183"/>
    </row>
    <row r="115" spans="3:19" ht="45" customHeight="1" x14ac:dyDescent="0.35">
      <c r="C115" s="119"/>
      <c r="D115" s="1367" t="s">
        <v>1583</v>
      </c>
      <c r="E115" s="1326"/>
      <c r="F115" s="1326"/>
      <c r="G115" s="1326"/>
      <c r="H115" s="1326"/>
      <c r="I115" s="1326"/>
      <c r="J115" s="1326"/>
      <c r="K115" s="1326"/>
      <c r="L115" s="216"/>
      <c r="M115" s="217"/>
      <c r="N115" s="216"/>
      <c r="O115" s="216"/>
      <c r="P115" s="216"/>
      <c r="Q115" s="216"/>
      <c r="R115" s="204"/>
      <c r="S115" s="115"/>
    </row>
    <row r="116" spans="3:19" ht="45" customHeight="1" x14ac:dyDescent="0.25">
      <c r="C116" s="119"/>
      <c r="D116" s="122" t="s">
        <v>9</v>
      </c>
      <c r="E116" s="122" t="s">
        <v>346</v>
      </c>
      <c r="F116" s="122" t="s">
        <v>347</v>
      </c>
      <c r="G116" s="121" t="s">
        <v>461</v>
      </c>
      <c r="H116" s="122" t="s">
        <v>801</v>
      </c>
      <c r="I116" s="122" t="s">
        <v>349</v>
      </c>
      <c r="J116" s="122" t="s">
        <v>351</v>
      </c>
      <c r="K116" s="122" t="s">
        <v>352</v>
      </c>
      <c r="R116" s="115"/>
      <c r="S116" s="115"/>
    </row>
    <row r="117" spans="3:19" ht="45" customHeight="1" x14ac:dyDescent="0.25">
      <c r="C117" s="119"/>
      <c r="D117" s="184">
        <v>1</v>
      </c>
      <c r="E117" s="122" t="s">
        <v>353</v>
      </c>
      <c r="F117" s="122" t="s">
        <v>359</v>
      </c>
      <c r="G117" s="121" t="s">
        <v>48</v>
      </c>
      <c r="H117" s="122" t="s">
        <v>360</v>
      </c>
      <c r="I117" s="122" t="s">
        <v>361</v>
      </c>
      <c r="J117" s="122" t="s">
        <v>399</v>
      </c>
      <c r="K117" s="122" t="s">
        <v>369</v>
      </c>
      <c r="R117" s="115"/>
      <c r="S117" s="115"/>
    </row>
    <row r="118" spans="3:19" ht="45" customHeight="1" x14ac:dyDescent="0.25">
      <c r="C118" s="119"/>
      <c r="D118" s="184">
        <v>2</v>
      </c>
      <c r="E118" s="106" t="s">
        <v>364</v>
      </c>
      <c r="F118" s="106" t="s">
        <v>365</v>
      </c>
      <c r="G118" s="107" t="s">
        <v>28</v>
      </c>
      <c r="H118" s="106" t="s">
        <v>366</v>
      </c>
      <c r="I118" s="106" t="s">
        <v>1584</v>
      </c>
      <c r="J118" s="106" t="s">
        <v>1585</v>
      </c>
      <c r="K118" s="122" t="s">
        <v>369</v>
      </c>
      <c r="R118" s="115"/>
      <c r="S118" s="115"/>
    </row>
    <row r="119" spans="3:19" ht="45" customHeight="1" x14ac:dyDescent="0.25">
      <c r="C119" s="119"/>
      <c r="D119" s="184">
        <v>3</v>
      </c>
      <c r="E119" s="122" t="s">
        <v>353</v>
      </c>
      <c r="F119" s="122" t="s">
        <v>370</v>
      </c>
      <c r="G119" s="121" t="s">
        <v>48</v>
      </c>
      <c r="H119" s="122" t="s">
        <v>360</v>
      </c>
      <c r="I119" s="122" t="s">
        <v>53</v>
      </c>
      <c r="J119" s="122" t="s">
        <v>399</v>
      </c>
      <c r="K119" s="106" t="s">
        <v>807</v>
      </c>
      <c r="R119" s="115"/>
      <c r="S119" s="115"/>
    </row>
    <row r="120" spans="3:19" ht="45" customHeight="1" x14ac:dyDescent="0.25">
      <c r="C120" s="119"/>
      <c r="D120" s="184">
        <v>4</v>
      </c>
      <c r="E120" s="106" t="s">
        <v>1386</v>
      </c>
      <c r="F120" s="106" t="s">
        <v>794</v>
      </c>
      <c r="G120" s="107" t="s">
        <v>28</v>
      </c>
      <c r="H120" s="106" t="s">
        <v>1586</v>
      </c>
      <c r="I120" s="106" t="s">
        <v>1587</v>
      </c>
      <c r="J120" s="106" t="s">
        <v>1588</v>
      </c>
      <c r="K120" s="106" t="s">
        <v>386</v>
      </c>
      <c r="R120" s="115"/>
      <c r="S120" s="115"/>
    </row>
    <row r="121" spans="3:19" ht="45" customHeight="1" x14ac:dyDescent="0.25">
      <c r="C121" s="119"/>
      <c r="D121" s="185">
        <v>5</v>
      </c>
      <c r="E121" s="106" t="s">
        <v>376</v>
      </c>
      <c r="F121" s="106" t="s">
        <v>377</v>
      </c>
      <c r="G121" s="107" t="s">
        <v>136</v>
      </c>
      <c r="H121" s="106" t="s">
        <v>373</v>
      </c>
      <c r="I121" s="106" t="s">
        <v>378</v>
      </c>
      <c r="J121" s="106" t="s">
        <v>1445</v>
      </c>
      <c r="K121" s="106" t="s">
        <v>380</v>
      </c>
      <c r="R121" s="115"/>
      <c r="S121" s="115"/>
    </row>
    <row r="122" spans="3:19" ht="45" customHeight="1" x14ac:dyDescent="0.25">
      <c r="C122" s="119"/>
      <c r="D122" s="185">
        <v>6</v>
      </c>
      <c r="E122" s="122" t="s">
        <v>381</v>
      </c>
      <c r="F122" s="122" t="s">
        <v>382</v>
      </c>
      <c r="G122" s="121" t="s">
        <v>171</v>
      </c>
      <c r="H122" s="122" t="s">
        <v>383</v>
      </c>
      <c r="I122" s="122" t="s">
        <v>384</v>
      </c>
      <c r="J122" s="122" t="s">
        <v>385</v>
      </c>
      <c r="K122" s="122" t="s">
        <v>386</v>
      </c>
      <c r="R122" s="115"/>
      <c r="S122" s="115"/>
    </row>
    <row r="123" spans="3:19" ht="45" customHeight="1" x14ac:dyDescent="0.25">
      <c r="C123" s="119"/>
      <c r="D123" s="185">
        <v>7</v>
      </c>
      <c r="E123" s="122" t="s">
        <v>387</v>
      </c>
      <c r="F123" s="122" t="s">
        <v>388</v>
      </c>
      <c r="G123" s="121" t="s">
        <v>171</v>
      </c>
      <c r="H123" s="122" t="s">
        <v>389</v>
      </c>
      <c r="I123" s="122" t="s">
        <v>390</v>
      </c>
      <c r="J123" s="122" t="s">
        <v>385</v>
      </c>
      <c r="K123" s="122" t="s">
        <v>386</v>
      </c>
      <c r="R123" s="115"/>
      <c r="S123" s="115"/>
    </row>
    <row r="124" spans="3:19" ht="45" customHeight="1" x14ac:dyDescent="0.25">
      <c r="C124" s="119"/>
      <c r="D124" s="185">
        <v>8</v>
      </c>
      <c r="E124" s="122" t="s">
        <v>391</v>
      </c>
      <c r="F124" s="122" t="s">
        <v>392</v>
      </c>
      <c r="G124" s="121" t="s">
        <v>28</v>
      </c>
      <c r="H124" s="122" t="s">
        <v>383</v>
      </c>
      <c r="I124" s="122" t="s">
        <v>393</v>
      </c>
      <c r="J124" s="122" t="s">
        <v>385</v>
      </c>
      <c r="K124" s="122" t="s">
        <v>394</v>
      </c>
      <c r="R124" s="115"/>
      <c r="S124" s="115"/>
    </row>
    <row r="125" spans="3:19" ht="45" customHeight="1" x14ac:dyDescent="0.25">
      <c r="C125" s="119"/>
      <c r="D125" s="185">
        <v>9</v>
      </c>
      <c r="E125" s="122" t="s">
        <v>395</v>
      </c>
      <c r="F125" s="122" t="s">
        <v>396</v>
      </c>
      <c r="G125" s="121" t="s">
        <v>397</v>
      </c>
      <c r="H125" s="122" t="s">
        <v>373</v>
      </c>
      <c r="I125" s="122" t="s">
        <v>398</v>
      </c>
      <c r="J125" s="122" t="s">
        <v>399</v>
      </c>
      <c r="K125" s="122" t="s">
        <v>386</v>
      </c>
      <c r="R125" s="115"/>
      <c r="S125" s="115"/>
    </row>
    <row r="126" spans="3:19" ht="45" customHeight="1" x14ac:dyDescent="0.25">
      <c r="C126" s="119"/>
      <c r="D126" s="185">
        <v>10</v>
      </c>
      <c r="E126" s="122" t="s">
        <v>400</v>
      </c>
      <c r="F126" s="122" t="s">
        <v>401</v>
      </c>
      <c r="G126" s="121" t="s">
        <v>136</v>
      </c>
      <c r="H126" s="122" t="s">
        <v>373</v>
      </c>
      <c r="I126" s="122" t="s">
        <v>402</v>
      </c>
      <c r="J126" s="122" t="s">
        <v>385</v>
      </c>
      <c r="K126" s="122" t="s">
        <v>386</v>
      </c>
      <c r="R126" s="115"/>
      <c r="S126" s="115"/>
    </row>
    <row r="127" spans="3:19" ht="45" customHeight="1" x14ac:dyDescent="0.25">
      <c r="C127" s="119"/>
      <c r="D127" s="185">
        <v>11</v>
      </c>
      <c r="E127" s="122" t="s">
        <v>381</v>
      </c>
      <c r="F127" s="122" t="s">
        <v>403</v>
      </c>
      <c r="G127" s="121" t="s">
        <v>136</v>
      </c>
      <c r="H127" s="122" t="s">
        <v>383</v>
      </c>
      <c r="I127" s="122" t="s">
        <v>404</v>
      </c>
      <c r="J127" s="122" t="s">
        <v>399</v>
      </c>
      <c r="K127" s="122" t="s">
        <v>386</v>
      </c>
      <c r="R127" s="115"/>
      <c r="S127" s="115"/>
    </row>
    <row r="128" spans="3:19" ht="45" customHeight="1" x14ac:dyDescent="0.25">
      <c r="C128" s="119"/>
      <c r="D128" s="185">
        <v>12</v>
      </c>
      <c r="E128" s="122" t="s">
        <v>405</v>
      </c>
      <c r="F128" s="122" t="s">
        <v>406</v>
      </c>
      <c r="G128" s="121" t="s">
        <v>136</v>
      </c>
      <c r="H128" s="122" t="s">
        <v>373</v>
      </c>
      <c r="I128" s="122" t="s">
        <v>407</v>
      </c>
      <c r="J128" s="122" t="s">
        <v>385</v>
      </c>
      <c r="K128" s="122" t="s">
        <v>386</v>
      </c>
      <c r="R128" s="115"/>
      <c r="S128" s="115"/>
    </row>
    <row r="129" spans="3:19" ht="45" customHeight="1" x14ac:dyDescent="0.25">
      <c r="C129" s="119"/>
      <c r="D129" s="185">
        <v>13</v>
      </c>
      <c r="E129" s="122" t="s">
        <v>408</v>
      </c>
      <c r="F129" s="122" t="s">
        <v>409</v>
      </c>
      <c r="G129" s="121" t="s">
        <v>410</v>
      </c>
      <c r="H129" s="122" t="s">
        <v>411</v>
      </c>
      <c r="I129" s="122" t="s">
        <v>412</v>
      </c>
      <c r="J129" s="122" t="s">
        <v>399</v>
      </c>
      <c r="K129" s="122" t="s">
        <v>386</v>
      </c>
      <c r="R129" s="115"/>
      <c r="S129" s="115"/>
    </row>
    <row r="130" spans="3:19" ht="45" customHeight="1" x14ac:dyDescent="0.25">
      <c r="C130" s="119"/>
      <c r="D130" s="185">
        <v>14</v>
      </c>
      <c r="E130" s="122" t="s">
        <v>408</v>
      </c>
      <c r="F130" s="122" t="s">
        <v>413</v>
      </c>
      <c r="G130" s="121" t="s">
        <v>410</v>
      </c>
      <c r="H130" s="122" t="s">
        <v>411</v>
      </c>
      <c r="I130" s="122" t="s">
        <v>414</v>
      </c>
      <c r="J130" s="122" t="s">
        <v>399</v>
      </c>
      <c r="K130" s="122" t="s">
        <v>386</v>
      </c>
      <c r="R130" s="115"/>
      <c r="S130" s="115"/>
    </row>
    <row r="131" spans="3:19" ht="45" customHeight="1" x14ac:dyDescent="0.25">
      <c r="C131" s="119"/>
      <c r="D131" s="185">
        <v>15</v>
      </c>
      <c r="E131" s="122" t="s">
        <v>376</v>
      </c>
      <c r="F131" s="122" t="s">
        <v>372</v>
      </c>
      <c r="G131" s="121" t="s">
        <v>28</v>
      </c>
      <c r="H131" s="122" t="s">
        <v>373</v>
      </c>
      <c r="I131" s="122" t="s">
        <v>415</v>
      </c>
      <c r="J131" s="122" t="s">
        <v>399</v>
      </c>
      <c r="K131" s="122" t="s">
        <v>380</v>
      </c>
      <c r="R131" s="115"/>
      <c r="S131" s="115"/>
    </row>
    <row r="132" spans="3:19" ht="45" customHeight="1" x14ac:dyDescent="0.25">
      <c r="C132" s="119"/>
      <c r="D132" s="185">
        <v>16</v>
      </c>
      <c r="E132" s="122" t="s">
        <v>417</v>
      </c>
      <c r="F132" s="122" t="s">
        <v>418</v>
      </c>
      <c r="G132" s="121" t="s">
        <v>121</v>
      </c>
      <c r="H132" s="122" t="s">
        <v>419</v>
      </c>
      <c r="I132" s="122" t="s">
        <v>420</v>
      </c>
      <c r="J132" s="122" t="s">
        <v>399</v>
      </c>
      <c r="K132" s="122" t="s">
        <v>386</v>
      </c>
      <c r="R132" s="115"/>
      <c r="S132" s="115"/>
    </row>
    <row r="133" spans="3:19" ht="45" customHeight="1" x14ac:dyDescent="0.25">
      <c r="C133" s="119"/>
      <c r="D133" s="185">
        <v>17</v>
      </c>
      <c r="E133" s="106" t="s">
        <v>395</v>
      </c>
      <c r="F133" s="106" t="s">
        <v>278</v>
      </c>
      <c r="G133" s="107" t="s">
        <v>397</v>
      </c>
      <c r="H133" s="106" t="s">
        <v>373</v>
      </c>
      <c r="I133" s="106" t="s">
        <v>1388</v>
      </c>
      <c r="J133" s="106" t="s">
        <v>429</v>
      </c>
      <c r="K133" s="106" t="s">
        <v>807</v>
      </c>
      <c r="R133" s="115"/>
      <c r="S133" s="115"/>
    </row>
    <row r="134" spans="3:19" ht="45" customHeight="1" x14ac:dyDescent="0.25">
      <c r="C134" s="119"/>
      <c r="D134" s="185">
        <v>18</v>
      </c>
      <c r="E134" s="106" t="s">
        <v>395</v>
      </c>
      <c r="F134" s="106" t="s">
        <v>422</v>
      </c>
      <c r="G134" s="107" t="s">
        <v>397</v>
      </c>
      <c r="H134" s="106" t="s">
        <v>373</v>
      </c>
      <c r="I134" s="106" t="s">
        <v>1389</v>
      </c>
      <c r="J134" s="106" t="s">
        <v>429</v>
      </c>
      <c r="K134" s="106" t="s">
        <v>1589</v>
      </c>
      <c r="R134" s="115"/>
      <c r="S134" s="115"/>
    </row>
    <row r="135" spans="3:19" ht="45" customHeight="1" x14ac:dyDescent="0.25">
      <c r="C135" s="119"/>
      <c r="D135" s="122">
        <v>19</v>
      </c>
      <c r="E135" s="106" t="s">
        <v>425</v>
      </c>
      <c r="F135" s="106" t="s">
        <v>426</v>
      </c>
      <c r="G135" s="107" t="s">
        <v>427</v>
      </c>
      <c r="H135" s="106" t="s">
        <v>1172</v>
      </c>
      <c r="I135" s="106" t="s">
        <v>336</v>
      </c>
      <c r="J135" s="106" t="s">
        <v>429</v>
      </c>
      <c r="K135" s="106" t="s">
        <v>807</v>
      </c>
      <c r="R135" s="115"/>
      <c r="S135" s="115"/>
    </row>
    <row r="136" spans="3:19" ht="45" customHeight="1" x14ac:dyDescent="0.25">
      <c r="C136" s="119"/>
      <c r="R136" s="115"/>
      <c r="S136" s="115"/>
    </row>
    <row r="137" spans="3:19" ht="45" customHeight="1" x14ac:dyDescent="0.25">
      <c r="C137" s="119"/>
      <c r="R137" s="115"/>
      <c r="S137" s="115"/>
    </row>
    <row r="138" spans="3:19" ht="45" customHeight="1" thickBot="1" x14ac:dyDescent="0.3">
      <c r="C138" s="119"/>
      <c r="R138" s="115"/>
      <c r="S138" s="115"/>
    </row>
    <row r="139" spans="3:19" ht="45" customHeight="1" thickBot="1" x14ac:dyDescent="0.4">
      <c r="C139" s="119"/>
      <c r="D139" s="1308" t="s">
        <v>430</v>
      </c>
      <c r="E139" s="1309"/>
      <c r="F139" s="1309"/>
      <c r="G139" s="1309"/>
      <c r="H139" s="1309"/>
      <c r="I139" s="1309"/>
      <c r="J139" s="1309"/>
      <c r="K139" s="1309"/>
      <c r="L139" s="1309"/>
      <c r="M139" s="1309"/>
      <c r="N139" s="1309"/>
      <c r="O139" s="1309"/>
      <c r="P139" s="1309"/>
      <c r="Q139" s="1309"/>
      <c r="R139" s="1310"/>
      <c r="S139" s="115"/>
    </row>
    <row r="140" spans="3:19" ht="45" customHeight="1" x14ac:dyDescent="0.35">
      <c r="C140" s="119"/>
      <c r="D140" s="203"/>
      <c r="E140" s="203"/>
      <c r="F140" s="203"/>
      <c r="G140" s="203"/>
      <c r="H140" s="203"/>
      <c r="I140" s="203"/>
      <c r="J140" s="203"/>
      <c r="K140" s="203"/>
      <c r="L140" s="203"/>
      <c r="M140" s="203"/>
      <c r="N140" s="203"/>
      <c r="O140" s="203"/>
      <c r="P140" s="203"/>
      <c r="Q140" s="203"/>
      <c r="R140" s="212"/>
      <c r="S140" s="115"/>
    </row>
    <row r="141" spans="3:19" ht="45" customHeight="1" x14ac:dyDescent="0.35">
      <c r="C141" s="119"/>
      <c r="D141" s="1327" t="s">
        <v>986</v>
      </c>
      <c r="E141" s="1328"/>
      <c r="F141" s="1328"/>
      <c r="G141" s="1328"/>
      <c r="H141" s="1328"/>
      <c r="I141" s="1328"/>
      <c r="J141" s="1328"/>
      <c r="K141" s="1328"/>
      <c r="L141" s="203"/>
      <c r="M141" s="203"/>
      <c r="N141" s="203"/>
      <c r="O141" s="203"/>
      <c r="P141" s="203"/>
      <c r="Q141" s="203"/>
      <c r="R141" s="212"/>
      <c r="S141" s="115"/>
    </row>
    <row r="142" spans="3:19" ht="45" customHeight="1" x14ac:dyDescent="0.25">
      <c r="C142" s="119"/>
      <c r="D142" s="122" t="s">
        <v>9</v>
      </c>
      <c r="E142" s="122" t="s">
        <v>432</v>
      </c>
      <c r="F142" s="122" t="s">
        <v>433</v>
      </c>
      <c r="G142" s="121" t="s">
        <v>434</v>
      </c>
      <c r="H142" s="122" t="s">
        <v>349</v>
      </c>
      <c r="I142" s="122" t="s">
        <v>350</v>
      </c>
      <c r="J142" s="122" t="s">
        <v>351</v>
      </c>
      <c r="K142" s="122" t="s">
        <v>352</v>
      </c>
      <c r="R142" s="115"/>
      <c r="S142" s="115"/>
    </row>
    <row r="143" spans="3:19" ht="45" customHeight="1" x14ac:dyDescent="0.25">
      <c r="C143" s="119"/>
      <c r="D143" s="144">
        <v>1</v>
      </c>
      <c r="E143" s="250" t="s">
        <v>435</v>
      </c>
      <c r="F143" s="250" t="s">
        <v>1590</v>
      </c>
      <c r="G143" s="250" t="s">
        <v>437</v>
      </c>
      <c r="H143" s="257" t="s">
        <v>1591</v>
      </c>
      <c r="I143" s="257" t="s">
        <v>410</v>
      </c>
      <c r="J143" s="257" t="s">
        <v>1592</v>
      </c>
      <c r="K143" s="250" t="s">
        <v>807</v>
      </c>
      <c r="R143" s="115"/>
      <c r="S143" s="115"/>
    </row>
    <row r="144" spans="3:19" ht="45" customHeight="1" x14ac:dyDescent="0.25">
      <c r="C144" s="119"/>
      <c r="D144" s="144">
        <v>2</v>
      </c>
      <c r="E144" s="250" t="s">
        <v>435</v>
      </c>
      <c r="F144" s="250" t="s">
        <v>445</v>
      </c>
      <c r="G144" s="250" t="s">
        <v>437</v>
      </c>
      <c r="H144" s="250" t="s">
        <v>1172</v>
      </c>
      <c r="I144" s="250" t="s">
        <v>336</v>
      </c>
      <c r="J144" s="250" t="s">
        <v>1447</v>
      </c>
      <c r="K144" s="250" t="s">
        <v>807</v>
      </c>
      <c r="R144" s="115"/>
      <c r="S144" s="115"/>
    </row>
    <row r="145" spans="3:19" ht="45" customHeight="1" x14ac:dyDescent="0.25">
      <c r="C145" s="119"/>
      <c r="D145" s="144">
        <v>3</v>
      </c>
      <c r="E145" s="250" t="s">
        <v>448</v>
      </c>
      <c r="F145" s="250" t="s">
        <v>449</v>
      </c>
      <c r="G145" s="250" t="s">
        <v>450</v>
      </c>
      <c r="H145" s="250" t="s">
        <v>451</v>
      </c>
      <c r="I145" s="250" t="s">
        <v>98</v>
      </c>
      <c r="J145" s="250" t="s">
        <v>808</v>
      </c>
      <c r="K145" s="250" t="s">
        <v>987</v>
      </c>
      <c r="R145" s="115"/>
      <c r="S145" s="115"/>
    </row>
    <row r="146" spans="3:19" ht="45" customHeight="1" x14ac:dyDescent="0.25">
      <c r="C146" s="119"/>
      <c r="D146" s="144">
        <v>4</v>
      </c>
      <c r="E146" s="250" t="s">
        <v>453</v>
      </c>
      <c r="F146" s="250" t="s">
        <v>454</v>
      </c>
      <c r="G146" s="250" t="s">
        <v>437</v>
      </c>
      <c r="H146" s="250" t="s">
        <v>451</v>
      </c>
      <c r="I146" s="250" t="s">
        <v>98</v>
      </c>
      <c r="J146" s="250" t="s">
        <v>429</v>
      </c>
      <c r="K146" s="250" t="s">
        <v>807</v>
      </c>
      <c r="R146" s="115"/>
      <c r="S146" s="115"/>
    </row>
    <row r="147" spans="3:19" ht="45" customHeight="1" x14ac:dyDescent="0.25">
      <c r="C147" s="119"/>
      <c r="D147" s="122"/>
      <c r="E147" s="122"/>
      <c r="F147" s="122"/>
      <c r="G147" s="121"/>
      <c r="H147" s="122"/>
      <c r="I147" s="122"/>
      <c r="J147" s="122"/>
      <c r="K147" s="122"/>
      <c r="R147" s="115"/>
      <c r="S147" s="115"/>
    </row>
    <row r="148" spans="3:19" ht="45" customHeight="1" thickBot="1" x14ac:dyDescent="0.3">
      <c r="C148" s="119"/>
      <c r="D148" s="124"/>
      <c r="E148" s="124"/>
      <c r="F148" s="124"/>
      <c r="G148" s="145"/>
      <c r="H148" s="124"/>
      <c r="I148" s="124"/>
      <c r="J148" s="124"/>
      <c r="K148" s="124"/>
      <c r="R148" s="115"/>
      <c r="S148" s="115"/>
    </row>
    <row r="149" spans="3:19" ht="45" customHeight="1" thickBot="1" x14ac:dyDescent="0.4">
      <c r="C149" s="119"/>
      <c r="D149" s="1308" t="s">
        <v>990</v>
      </c>
      <c r="E149" s="1309"/>
      <c r="F149" s="1309"/>
      <c r="G149" s="1309"/>
      <c r="H149" s="1309"/>
      <c r="I149" s="1309"/>
      <c r="J149" s="1309"/>
      <c r="K149" s="1309"/>
      <c r="L149" s="1309"/>
      <c r="M149" s="1309"/>
      <c r="N149" s="1309"/>
      <c r="O149" s="1309"/>
      <c r="P149" s="1309"/>
      <c r="Q149" s="1309"/>
      <c r="R149" s="1310"/>
      <c r="S149" s="115"/>
    </row>
    <row r="150" spans="3:19" ht="45" customHeight="1" x14ac:dyDescent="0.35">
      <c r="C150" s="119"/>
      <c r="D150" s="203"/>
      <c r="E150" s="203"/>
      <c r="F150" s="203"/>
      <c r="G150" s="203"/>
      <c r="H150" s="203"/>
      <c r="I150" s="203"/>
      <c r="J150" s="203"/>
      <c r="K150" s="203"/>
      <c r="L150" s="203"/>
      <c r="M150" s="203"/>
      <c r="N150" s="203"/>
      <c r="O150" s="203"/>
      <c r="P150" s="203"/>
      <c r="Q150" s="203"/>
      <c r="R150" s="212"/>
      <c r="S150" s="115"/>
    </row>
    <row r="151" spans="3:19" ht="45" customHeight="1" x14ac:dyDescent="0.35">
      <c r="C151" s="119"/>
      <c r="D151" s="1327" t="s">
        <v>1390</v>
      </c>
      <c r="E151" s="1328"/>
      <c r="F151" s="1328"/>
      <c r="G151" s="1328"/>
      <c r="H151" s="1328"/>
      <c r="I151" s="1328"/>
      <c r="J151" s="1328"/>
      <c r="K151" s="1328"/>
      <c r="L151" s="203"/>
      <c r="M151" s="203"/>
      <c r="N151" s="203"/>
      <c r="O151" s="203"/>
      <c r="P151" s="203"/>
      <c r="Q151" s="203"/>
      <c r="R151" s="212"/>
      <c r="S151" s="115"/>
    </row>
    <row r="152" spans="3:19" ht="45" customHeight="1" x14ac:dyDescent="0.25">
      <c r="C152" s="119"/>
      <c r="D152" s="122" t="s">
        <v>9</v>
      </c>
      <c r="E152" s="122" t="s">
        <v>432</v>
      </c>
      <c r="F152" s="122" t="s">
        <v>433</v>
      </c>
      <c r="G152" s="121" t="s">
        <v>434</v>
      </c>
      <c r="H152" s="122" t="s">
        <v>349</v>
      </c>
      <c r="I152" s="122" t="s">
        <v>350</v>
      </c>
      <c r="J152" s="122" t="s">
        <v>351</v>
      </c>
      <c r="K152" s="122" t="s">
        <v>352</v>
      </c>
      <c r="R152" s="115"/>
      <c r="S152" s="115"/>
    </row>
    <row r="153" spans="3:19" ht="45" customHeight="1" x14ac:dyDescent="0.25">
      <c r="C153" s="119"/>
      <c r="D153" s="144">
        <v>1</v>
      </c>
      <c r="E153" s="122" t="s">
        <v>785</v>
      </c>
      <c r="F153" s="121" t="s">
        <v>993</v>
      </c>
      <c r="G153" s="122" t="s">
        <v>136</v>
      </c>
      <c r="H153" s="122" t="s">
        <v>1343</v>
      </c>
      <c r="I153" s="122" t="s">
        <v>559</v>
      </c>
      <c r="J153" s="122" t="s">
        <v>429</v>
      </c>
      <c r="K153" s="122" t="s">
        <v>1002</v>
      </c>
      <c r="R153" s="115"/>
      <c r="S153" s="115"/>
    </row>
    <row r="154" spans="3:19" ht="45" customHeight="1" x14ac:dyDescent="0.25">
      <c r="C154" s="119"/>
      <c r="D154" s="144">
        <v>2</v>
      </c>
      <c r="E154" s="122" t="s">
        <v>997</v>
      </c>
      <c r="F154" s="121" t="s">
        <v>998</v>
      </c>
      <c r="G154" s="122" t="s">
        <v>28</v>
      </c>
      <c r="H154" s="122" t="s">
        <v>1003</v>
      </c>
      <c r="I154" s="122" t="s">
        <v>1392</v>
      </c>
      <c r="J154" s="122" t="s">
        <v>995</v>
      </c>
      <c r="K154" s="122" t="s">
        <v>1002</v>
      </c>
      <c r="R154" s="115"/>
      <c r="S154" s="115"/>
    </row>
    <row r="155" spans="3:19" ht="45" customHeight="1" x14ac:dyDescent="0.25">
      <c r="C155" s="119"/>
      <c r="D155" s="144">
        <v>3</v>
      </c>
      <c r="E155" s="122" t="s">
        <v>1393</v>
      </c>
      <c r="F155" s="121" t="s">
        <v>1394</v>
      </c>
      <c r="G155" s="122" t="s">
        <v>136</v>
      </c>
      <c r="H155" s="122" t="s">
        <v>90</v>
      </c>
      <c r="I155" s="122" t="s">
        <v>1348</v>
      </c>
      <c r="J155" s="122" t="s">
        <v>995</v>
      </c>
      <c r="K155" s="122" t="s">
        <v>1002</v>
      </c>
      <c r="R155" s="115"/>
      <c r="S155" s="115"/>
    </row>
    <row r="156" spans="3:19" ht="45" customHeight="1" x14ac:dyDescent="0.25">
      <c r="C156" s="119"/>
      <c r="D156" s="144"/>
      <c r="E156" s="122"/>
      <c r="F156" s="121"/>
      <c r="G156" s="122"/>
      <c r="H156" s="122"/>
      <c r="I156" s="122"/>
      <c r="J156" s="106"/>
      <c r="K156" s="122"/>
      <c r="R156" s="115"/>
      <c r="S156" s="115"/>
    </row>
    <row r="157" spans="3:19" ht="45" customHeight="1" thickBot="1" x14ac:dyDescent="0.3">
      <c r="C157" s="119"/>
      <c r="D157" s="124"/>
      <c r="E157" s="124"/>
      <c r="F157" s="124"/>
      <c r="G157" s="145"/>
      <c r="H157" s="124"/>
      <c r="I157" s="124"/>
      <c r="J157" s="124"/>
      <c r="K157" s="124"/>
      <c r="R157" s="115"/>
      <c r="S157" s="115"/>
    </row>
    <row r="158" spans="3:19" ht="45" customHeight="1" thickBot="1" x14ac:dyDescent="0.4">
      <c r="C158" s="119"/>
      <c r="D158" s="1308" t="s">
        <v>458</v>
      </c>
      <c r="E158" s="1309"/>
      <c r="F158" s="1309"/>
      <c r="G158" s="1309"/>
      <c r="H158" s="1309"/>
      <c r="I158" s="1309"/>
      <c r="J158" s="1309"/>
      <c r="K158" s="1309"/>
      <c r="L158" s="1309"/>
      <c r="M158" s="1309"/>
      <c r="N158" s="1309"/>
      <c r="O158" s="1309"/>
      <c r="P158" s="1309"/>
      <c r="Q158" s="1309"/>
      <c r="R158" s="1310"/>
      <c r="S158" s="115"/>
    </row>
    <row r="159" spans="3:19" ht="45" customHeight="1" x14ac:dyDescent="0.35">
      <c r="C159" s="119"/>
      <c r="D159" s="1329" t="s">
        <v>459</v>
      </c>
      <c r="E159" s="1330"/>
      <c r="F159" s="1330"/>
      <c r="G159" s="1330"/>
      <c r="H159" s="1330"/>
      <c r="I159" s="1330"/>
      <c r="J159" s="1330"/>
      <c r="K159" s="1330"/>
      <c r="L159" s="216"/>
      <c r="M159" s="216"/>
      <c r="N159" s="216"/>
      <c r="O159" s="216"/>
      <c r="P159" s="216"/>
      <c r="Q159" s="216"/>
      <c r="R159" s="204"/>
      <c r="S159" s="115"/>
    </row>
    <row r="160" spans="3:19" ht="45" customHeight="1" x14ac:dyDescent="0.25">
      <c r="C160" s="119"/>
      <c r="D160" s="122" t="s">
        <v>9</v>
      </c>
      <c r="E160" s="122" t="s">
        <v>12</v>
      </c>
      <c r="F160" s="122" t="s">
        <v>460</v>
      </c>
      <c r="G160" s="121" t="s">
        <v>461</v>
      </c>
      <c r="H160" s="122" t="s">
        <v>462</v>
      </c>
      <c r="I160" s="122" t="s">
        <v>349</v>
      </c>
      <c r="J160" s="122" t="s">
        <v>463</v>
      </c>
      <c r="K160" s="122" t="s">
        <v>464</v>
      </c>
      <c r="R160" s="115"/>
      <c r="S160" s="115"/>
    </row>
    <row r="161" spans="3:19" ht="45" customHeight="1" x14ac:dyDescent="0.25">
      <c r="C161" s="119"/>
      <c r="D161" s="1352">
        <v>1</v>
      </c>
      <c r="E161" s="1344" t="s">
        <v>470</v>
      </c>
      <c r="F161" s="1347" t="s">
        <v>471</v>
      </c>
      <c r="G161" s="1344" t="s">
        <v>23</v>
      </c>
      <c r="H161" s="1344" t="s">
        <v>1124</v>
      </c>
      <c r="I161" s="1359" t="s">
        <v>705</v>
      </c>
      <c r="J161" s="310" t="s">
        <v>1568</v>
      </c>
      <c r="K161" s="186" t="s">
        <v>112</v>
      </c>
      <c r="R161" s="115"/>
      <c r="S161" s="115"/>
    </row>
    <row r="162" spans="3:19" ht="45" customHeight="1" x14ac:dyDescent="0.25">
      <c r="C162" s="119"/>
      <c r="D162" s="1351"/>
      <c r="E162" s="1346"/>
      <c r="F162" s="1349"/>
      <c r="G162" s="1346"/>
      <c r="H162" s="1346"/>
      <c r="I162" s="1360"/>
      <c r="J162" s="310" t="s">
        <v>1593</v>
      </c>
      <c r="K162" s="186" t="s">
        <v>966</v>
      </c>
      <c r="R162" s="115"/>
      <c r="S162" s="115"/>
    </row>
    <row r="163" spans="3:19" ht="45" customHeight="1" x14ac:dyDescent="0.25">
      <c r="C163" s="119"/>
      <c r="D163" s="1350">
        <v>2</v>
      </c>
      <c r="E163" s="1344"/>
      <c r="F163" s="1347" t="s">
        <v>1570</v>
      </c>
      <c r="G163" s="1344" t="s">
        <v>23</v>
      </c>
      <c r="H163" s="1344"/>
      <c r="I163" s="312" t="s">
        <v>1594</v>
      </c>
      <c r="J163" s="312" t="s">
        <v>1595</v>
      </c>
      <c r="K163" s="315" t="s">
        <v>1596</v>
      </c>
      <c r="R163" s="115"/>
      <c r="S163" s="115"/>
    </row>
    <row r="164" spans="3:19" ht="45" customHeight="1" x14ac:dyDescent="0.25">
      <c r="C164" s="119"/>
      <c r="D164" s="1351"/>
      <c r="E164" s="1346"/>
      <c r="F164" s="1349"/>
      <c r="G164" s="1346"/>
      <c r="H164" s="1346"/>
      <c r="I164" s="312" t="s">
        <v>1594</v>
      </c>
      <c r="J164" s="312" t="s">
        <v>960</v>
      </c>
      <c r="K164" s="315" t="s">
        <v>112</v>
      </c>
      <c r="R164" s="115"/>
      <c r="S164" s="115"/>
    </row>
    <row r="165" spans="3:19" ht="45" customHeight="1" x14ac:dyDescent="0.25">
      <c r="C165" s="114"/>
      <c r="D165" s="1341">
        <v>3</v>
      </c>
      <c r="E165" s="1344" t="s">
        <v>470</v>
      </c>
      <c r="F165" s="1347" t="s">
        <v>953</v>
      </c>
      <c r="G165" s="1344" t="s">
        <v>23</v>
      </c>
      <c r="H165" s="1344"/>
      <c r="I165" s="311" t="s">
        <v>1597</v>
      </c>
      <c r="J165" s="288" t="s">
        <v>965</v>
      </c>
      <c r="K165" s="186" t="s">
        <v>966</v>
      </c>
      <c r="R165" s="115"/>
      <c r="S165" s="115"/>
    </row>
    <row r="166" spans="3:19" ht="45" customHeight="1" x14ac:dyDescent="0.25">
      <c r="C166" s="114"/>
      <c r="D166" s="1342"/>
      <c r="E166" s="1345"/>
      <c r="F166" s="1348"/>
      <c r="G166" s="1345"/>
      <c r="H166" s="1345"/>
      <c r="I166" s="107" t="s">
        <v>1564</v>
      </c>
      <c r="J166" s="288" t="s">
        <v>965</v>
      </c>
      <c r="K166" s="186" t="s">
        <v>112</v>
      </c>
      <c r="R166" s="115"/>
      <c r="S166" s="115"/>
    </row>
    <row r="167" spans="3:19" ht="45" customHeight="1" x14ac:dyDescent="0.25">
      <c r="C167" s="114"/>
      <c r="D167" s="1342"/>
      <c r="E167" s="1345"/>
      <c r="F167" s="1348"/>
      <c r="G167" s="1345"/>
      <c r="H167" s="1345"/>
      <c r="I167" s="107" t="s">
        <v>1565</v>
      </c>
      <c r="J167" s="107" t="s">
        <v>1566</v>
      </c>
      <c r="K167" s="186" t="s">
        <v>112</v>
      </c>
      <c r="R167" s="115"/>
      <c r="S167" s="115"/>
    </row>
    <row r="168" spans="3:19" ht="45" customHeight="1" x14ac:dyDescent="0.25">
      <c r="C168" s="114"/>
      <c r="D168" s="1343"/>
      <c r="E168" s="1346"/>
      <c r="F168" s="1349"/>
      <c r="G168" s="1346"/>
      <c r="H168" s="1346"/>
      <c r="I168" s="107" t="s">
        <v>1567</v>
      </c>
      <c r="J168" s="107" t="s">
        <v>1566</v>
      </c>
      <c r="K168" s="186" t="s">
        <v>112</v>
      </c>
      <c r="R168" s="115"/>
      <c r="S168" s="115"/>
    </row>
    <row r="169" spans="3:19" ht="45" customHeight="1" x14ac:dyDescent="0.25">
      <c r="C169" s="119"/>
      <c r="R169" s="115"/>
      <c r="S169" s="115"/>
    </row>
    <row r="170" spans="3:19" ht="45" customHeight="1" x14ac:dyDescent="0.25">
      <c r="C170" s="119"/>
      <c r="R170" s="115"/>
      <c r="S170" s="115"/>
    </row>
    <row r="171" spans="3:19" ht="45" customHeight="1" thickBot="1" x14ac:dyDescent="0.3">
      <c r="C171" s="119"/>
      <c r="R171" s="115"/>
      <c r="S171" s="115"/>
    </row>
    <row r="172" spans="3:19" ht="45" customHeight="1" thickBot="1" x14ac:dyDescent="0.4">
      <c r="C172" s="119"/>
      <c r="D172" s="1308" t="s">
        <v>476</v>
      </c>
      <c r="E172" s="1309"/>
      <c r="F172" s="1309"/>
      <c r="G172" s="1309"/>
      <c r="H172" s="1309"/>
      <c r="I172" s="1309"/>
      <c r="J172" s="1309"/>
      <c r="K172" s="1309"/>
      <c r="L172" s="1309"/>
      <c r="M172" s="1309"/>
      <c r="N172" s="1309"/>
      <c r="O172" s="1309"/>
      <c r="P172" s="1309"/>
      <c r="Q172" s="1309"/>
      <c r="R172" s="1310"/>
      <c r="S172" s="115"/>
    </row>
    <row r="173" spans="3:19" ht="45" customHeight="1" thickBot="1" x14ac:dyDescent="0.5">
      <c r="C173" s="119"/>
      <c r="D173" s="1331" t="s">
        <v>477</v>
      </c>
      <c r="E173" s="1332"/>
      <c r="F173" s="205">
        <f>I190</f>
        <v>2500000</v>
      </c>
      <c r="G173" s="24"/>
      <c r="H173" s="24"/>
      <c r="I173" s="24"/>
      <c r="J173" s="24"/>
      <c r="K173" s="24"/>
      <c r="L173" s="24"/>
      <c r="M173" s="24"/>
      <c r="N173" s="24"/>
      <c r="O173" s="24"/>
      <c r="P173" s="24"/>
      <c r="Q173" s="24"/>
      <c r="R173" s="25"/>
      <c r="S173" s="115"/>
    </row>
    <row r="174" spans="3:19" ht="45" customHeight="1" x14ac:dyDescent="0.25">
      <c r="C174" s="119"/>
      <c r="D174" s="187" t="s">
        <v>478</v>
      </c>
      <c r="E174" s="187" t="s">
        <v>479</v>
      </c>
      <c r="F174" s="187" t="s">
        <v>480</v>
      </c>
      <c r="G174" s="121" t="s">
        <v>481</v>
      </c>
      <c r="H174" s="122" t="s">
        <v>482</v>
      </c>
      <c r="I174" s="122" t="s">
        <v>483</v>
      </c>
      <c r="J174" s="122" t="s">
        <v>484</v>
      </c>
      <c r="R174" s="115"/>
      <c r="S174" s="115"/>
    </row>
    <row r="175" spans="3:19" ht="45" customHeight="1" x14ac:dyDescent="0.25">
      <c r="C175" s="119"/>
      <c r="D175" s="122">
        <v>1</v>
      </c>
      <c r="E175" s="122" t="s">
        <v>485</v>
      </c>
      <c r="F175" s="122" t="s">
        <v>486</v>
      </c>
      <c r="G175" s="188">
        <v>250000</v>
      </c>
      <c r="H175" s="189"/>
      <c r="I175" s="189">
        <f t="shared" ref="I175:I189" si="0">G175*H175</f>
        <v>0</v>
      </c>
      <c r="J175" s="189"/>
      <c r="R175" s="115"/>
      <c r="S175" s="115"/>
    </row>
    <row r="176" spans="3:19" ht="45" customHeight="1" x14ac:dyDescent="0.25">
      <c r="C176" s="119"/>
      <c r="D176" s="122">
        <v>2</v>
      </c>
      <c r="E176" s="122" t="s">
        <v>487</v>
      </c>
      <c r="F176" s="122" t="s">
        <v>488</v>
      </c>
      <c r="G176" s="188">
        <v>5000000</v>
      </c>
      <c r="H176" s="189"/>
      <c r="I176" s="189">
        <f t="shared" si="0"/>
        <v>0</v>
      </c>
      <c r="J176" s="189"/>
      <c r="R176" s="115"/>
      <c r="S176" s="115"/>
    </row>
    <row r="177" spans="3:19" ht="45" customHeight="1" x14ac:dyDescent="0.25">
      <c r="C177" s="119"/>
      <c r="D177" s="123">
        <v>3</v>
      </c>
      <c r="E177" s="122" t="s">
        <v>489</v>
      </c>
      <c r="F177" s="122" t="s">
        <v>486</v>
      </c>
      <c r="G177" s="188">
        <v>5000</v>
      </c>
      <c r="H177" s="189"/>
      <c r="I177" s="189">
        <f t="shared" si="0"/>
        <v>0</v>
      </c>
      <c r="J177" s="189"/>
      <c r="R177" s="115"/>
      <c r="S177" s="115"/>
    </row>
    <row r="178" spans="3:19" ht="45" customHeight="1" x14ac:dyDescent="0.25">
      <c r="C178" s="119"/>
      <c r="D178" s="123">
        <v>4</v>
      </c>
      <c r="E178" s="122" t="s">
        <v>490</v>
      </c>
      <c r="F178" s="122" t="s">
        <v>488</v>
      </c>
      <c r="G178" s="188">
        <v>250000</v>
      </c>
      <c r="H178" s="189"/>
      <c r="I178" s="189">
        <f t="shared" si="0"/>
        <v>0</v>
      </c>
      <c r="J178" s="189"/>
      <c r="R178" s="115"/>
      <c r="S178" s="115"/>
    </row>
    <row r="179" spans="3:19" ht="45" customHeight="1" x14ac:dyDescent="0.25">
      <c r="C179" s="119"/>
      <c r="D179" s="123">
        <v>5</v>
      </c>
      <c r="E179" s="122" t="s">
        <v>491</v>
      </c>
      <c r="F179" s="122" t="s">
        <v>488</v>
      </c>
      <c r="G179" s="188">
        <v>100000</v>
      </c>
      <c r="H179" s="189"/>
      <c r="I179" s="189">
        <f t="shared" si="0"/>
        <v>0</v>
      </c>
      <c r="J179" s="189"/>
      <c r="N179" s="124"/>
      <c r="O179" s="124"/>
      <c r="P179" s="124"/>
      <c r="Q179" s="124"/>
      <c r="R179" s="190"/>
      <c r="S179" s="115"/>
    </row>
    <row r="180" spans="3:19" ht="45" customHeight="1" x14ac:dyDescent="0.25">
      <c r="C180" s="119"/>
      <c r="D180" s="123">
        <v>6</v>
      </c>
      <c r="E180" s="122" t="s">
        <v>492</v>
      </c>
      <c r="F180" s="122" t="s">
        <v>488</v>
      </c>
      <c r="G180" s="188">
        <v>1500000</v>
      </c>
      <c r="H180" s="189"/>
      <c r="I180" s="189">
        <f t="shared" si="0"/>
        <v>0</v>
      </c>
      <c r="J180" s="189"/>
      <c r="R180" s="115"/>
      <c r="S180" s="115"/>
    </row>
    <row r="181" spans="3:19" ht="45" customHeight="1" x14ac:dyDescent="0.25">
      <c r="C181" s="119"/>
      <c r="D181" s="123">
        <v>7</v>
      </c>
      <c r="E181" s="122" t="s">
        <v>493</v>
      </c>
      <c r="F181" s="122" t="s">
        <v>488</v>
      </c>
      <c r="G181" s="188">
        <v>350000</v>
      </c>
      <c r="H181" s="189"/>
      <c r="I181" s="189">
        <f t="shared" si="0"/>
        <v>0</v>
      </c>
      <c r="J181" s="189"/>
      <c r="R181" s="115"/>
      <c r="S181" s="115"/>
    </row>
    <row r="182" spans="3:19" ht="45" customHeight="1" x14ac:dyDescent="0.25">
      <c r="C182" s="119"/>
      <c r="D182" s="109">
        <v>8</v>
      </c>
      <c r="E182" s="122" t="s">
        <v>494</v>
      </c>
      <c r="F182" s="122" t="s">
        <v>495</v>
      </c>
      <c r="G182" s="188">
        <v>175000</v>
      </c>
      <c r="H182" s="189"/>
      <c r="I182" s="189">
        <f t="shared" si="0"/>
        <v>0</v>
      </c>
      <c r="J182" s="189"/>
      <c r="R182" s="115"/>
      <c r="S182" s="115"/>
    </row>
    <row r="183" spans="3:19" ht="45" customHeight="1" x14ac:dyDescent="0.25">
      <c r="C183" s="119"/>
      <c r="D183" s="123">
        <v>9</v>
      </c>
      <c r="E183" s="122" t="s">
        <v>496</v>
      </c>
      <c r="F183" s="122" t="s">
        <v>488</v>
      </c>
      <c r="G183" s="188">
        <v>500000</v>
      </c>
      <c r="H183" s="189"/>
      <c r="I183" s="189">
        <f t="shared" si="0"/>
        <v>0</v>
      </c>
      <c r="J183" s="189"/>
      <c r="R183" s="115"/>
      <c r="S183" s="115"/>
    </row>
    <row r="184" spans="3:19" ht="45" customHeight="1" x14ac:dyDescent="0.25">
      <c r="C184" s="119"/>
      <c r="D184" s="123">
        <v>10</v>
      </c>
      <c r="E184" s="122" t="s">
        <v>497</v>
      </c>
      <c r="F184" s="122" t="s">
        <v>486</v>
      </c>
      <c r="G184" s="188">
        <v>10000</v>
      </c>
      <c r="H184" s="189"/>
      <c r="I184" s="189">
        <f t="shared" si="0"/>
        <v>0</v>
      </c>
      <c r="J184" s="189"/>
      <c r="R184" s="115"/>
      <c r="S184" s="115"/>
    </row>
    <row r="185" spans="3:19" ht="45" customHeight="1" x14ac:dyDescent="0.25">
      <c r="C185" s="119"/>
      <c r="D185" s="109">
        <v>11</v>
      </c>
      <c r="E185" s="122" t="s">
        <v>498</v>
      </c>
      <c r="F185" s="122" t="s">
        <v>488</v>
      </c>
      <c r="G185" s="188">
        <v>1000000</v>
      </c>
      <c r="H185" s="189">
        <f>1+1</f>
        <v>2</v>
      </c>
      <c r="I185" s="189">
        <f>G185*H185</f>
        <v>2000000</v>
      </c>
      <c r="J185" s="191"/>
      <c r="R185" s="115"/>
      <c r="S185" s="115"/>
    </row>
    <row r="186" spans="3:19" ht="45" customHeight="1" x14ac:dyDescent="0.25">
      <c r="C186" s="119"/>
      <c r="D186" s="123">
        <v>12</v>
      </c>
      <c r="E186" s="122" t="s">
        <v>499</v>
      </c>
      <c r="F186" s="122" t="s">
        <v>488</v>
      </c>
      <c r="G186" s="188">
        <v>500000</v>
      </c>
      <c r="H186" s="189">
        <v>1</v>
      </c>
      <c r="I186" s="189">
        <f t="shared" si="0"/>
        <v>500000</v>
      </c>
      <c r="J186" s="189"/>
      <c r="R186" s="115"/>
      <c r="S186" s="115"/>
    </row>
    <row r="187" spans="3:19" ht="45" customHeight="1" x14ac:dyDescent="0.25">
      <c r="C187" s="119"/>
      <c r="D187" s="123">
        <v>13</v>
      </c>
      <c r="E187" s="122" t="s">
        <v>500</v>
      </c>
      <c r="F187" s="122" t="s">
        <v>488</v>
      </c>
      <c r="G187" s="188">
        <v>250000</v>
      </c>
      <c r="H187" s="189"/>
      <c r="I187" s="189">
        <f t="shared" si="0"/>
        <v>0</v>
      </c>
      <c r="J187" s="189"/>
      <c r="R187" s="115"/>
      <c r="S187" s="115"/>
    </row>
    <row r="188" spans="3:19" ht="45" customHeight="1" x14ac:dyDescent="0.25">
      <c r="C188" s="119"/>
      <c r="D188" s="123">
        <v>14</v>
      </c>
      <c r="E188" s="122" t="s">
        <v>1016</v>
      </c>
      <c r="F188" s="122" t="s">
        <v>488</v>
      </c>
      <c r="G188" s="188">
        <v>500000</v>
      </c>
      <c r="H188" s="189"/>
      <c r="I188" s="189">
        <f t="shared" si="0"/>
        <v>0</v>
      </c>
      <c r="J188" s="189"/>
      <c r="R188" s="115"/>
      <c r="S188" s="115"/>
    </row>
    <row r="189" spans="3:19" ht="45" customHeight="1" x14ac:dyDescent="0.25">
      <c r="C189" s="119"/>
      <c r="D189" s="123">
        <v>15</v>
      </c>
      <c r="E189" s="122" t="s">
        <v>502</v>
      </c>
      <c r="F189" s="122"/>
      <c r="G189" s="188"/>
      <c r="H189" s="189"/>
      <c r="I189" s="189">
        <f t="shared" si="0"/>
        <v>0</v>
      </c>
      <c r="J189" s="189"/>
      <c r="R189" s="115"/>
      <c r="S189" s="115"/>
    </row>
    <row r="190" spans="3:19" x14ac:dyDescent="0.25">
      <c r="C190" s="119"/>
      <c r="D190" s="1353" t="s">
        <v>503</v>
      </c>
      <c r="E190" s="1300"/>
      <c r="F190" s="1300"/>
      <c r="G190" s="1300"/>
      <c r="H190" s="1301"/>
      <c r="I190" s="189">
        <f>SUM(I175:I189)</f>
        <v>2500000</v>
      </c>
      <c r="J190" s="122"/>
      <c r="R190" s="115"/>
      <c r="S190" s="115"/>
    </row>
    <row r="191" spans="3:19" x14ac:dyDescent="0.25">
      <c r="C191" s="119"/>
      <c r="R191" s="115"/>
      <c r="S191" s="115"/>
    </row>
    <row r="192" spans="3:19" ht="16.5" thickBot="1" x14ac:dyDescent="0.3">
      <c r="C192" s="119"/>
      <c r="R192" s="115"/>
      <c r="S192" s="115"/>
    </row>
    <row r="193" spans="3:19" ht="16.5" thickBot="1" x14ac:dyDescent="0.3">
      <c r="C193" s="114"/>
      <c r="D193" s="1252" t="s">
        <v>504</v>
      </c>
      <c r="E193" s="1253"/>
      <c r="F193" s="1253"/>
      <c r="G193" s="1253"/>
      <c r="H193" s="1253"/>
      <c r="I193" s="1253"/>
      <c r="J193" s="1253"/>
      <c r="K193" s="1253"/>
      <c r="L193" s="1253"/>
      <c r="M193" s="1253"/>
      <c r="N193" s="1253"/>
      <c r="O193" s="1253"/>
      <c r="P193" s="1253"/>
      <c r="Q193" s="1253"/>
      <c r="R193" s="1254"/>
      <c r="S193" s="115"/>
    </row>
    <row r="194" spans="3:19" ht="76.5" customHeight="1" x14ac:dyDescent="0.25">
      <c r="C194" s="114"/>
      <c r="D194" s="1354" t="s">
        <v>1598</v>
      </c>
      <c r="E194" s="1355"/>
      <c r="F194" s="1355"/>
      <c r="G194" s="1355"/>
      <c r="H194" s="1355"/>
      <c r="I194" s="1355"/>
      <c r="J194" s="1355"/>
      <c r="K194" s="1355"/>
      <c r="L194" s="1355"/>
      <c r="M194" s="1355"/>
      <c r="N194" s="1355"/>
      <c r="O194" s="1355"/>
      <c r="P194" s="1355"/>
      <c r="Q194" s="1355"/>
      <c r="R194" s="1356"/>
      <c r="S194" s="115"/>
    </row>
    <row r="195" spans="3:19" ht="36.75" customHeight="1" x14ac:dyDescent="0.25">
      <c r="C195" s="114"/>
      <c r="D195" s="1340"/>
      <c r="E195" s="1357"/>
      <c r="F195" s="1357"/>
      <c r="G195" s="1357"/>
      <c r="H195" s="1357"/>
      <c r="I195" s="1357"/>
      <c r="J195" s="1357"/>
      <c r="K195" s="1357"/>
      <c r="L195" s="1357"/>
      <c r="M195" s="1357"/>
      <c r="N195" s="1357"/>
      <c r="O195" s="1357"/>
      <c r="P195" s="1357"/>
      <c r="Q195" s="1357"/>
      <c r="R195" s="1358"/>
      <c r="S195" s="115"/>
    </row>
    <row r="196" spans="3:19" ht="16.5" thickBot="1" x14ac:dyDescent="0.3">
      <c r="C196" s="114"/>
      <c r="D196" s="253"/>
      <c r="E196" s="254"/>
      <c r="F196" s="254"/>
      <c r="G196" s="254"/>
      <c r="H196" s="254"/>
      <c r="I196" s="254"/>
      <c r="J196" s="254"/>
      <c r="K196" s="254"/>
      <c r="L196" s="254"/>
      <c r="M196" s="254"/>
      <c r="N196" s="254"/>
      <c r="O196" s="254"/>
      <c r="P196" s="254"/>
      <c r="Q196" s="254"/>
      <c r="R196" s="255"/>
      <c r="S196" s="115"/>
    </row>
    <row r="197" spans="3:19" ht="16.5" thickBot="1" x14ac:dyDescent="0.3">
      <c r="C197" s="119"/>
      <c r="D197" s="1252" t="s">
        <v>505</v>
      </c>
      <c r="E197" s="1253"/>
      <c r="F197" s="1253"/>
      <c r="G197" s="1253"/>
      <c r="H197" s="1253"/>
      <c r="I197" s="1253"/>
      <c r="J197" s="1253"/>
      <c r="K197" s="1253"/>
      <c r="L197" s="1253"/>
      <c r="M197" s="1253"/>
      <c r="N197" s="1253"/>
      <c r="O197" s="1253"/>
      <c r="P197" s="1253"/>
      <c r="Q197" s="1253"/>
      <c r="R197" s="1254"/>
      <c r="S197" s="115"/>
    </row>
    <row r="198" spans="3:19" x14ac:dyDescent="0.25">
      <c r="C198" s="119"/>
      <c r="D198" s="1259" t="s">
        <v>506</v>
      </c>
      <c r="E198" s="1260"/>
      <c r="F198" s="1260"/>
      <c r="G198" s="1260"/>
      <c r="H198" s="1260"/>
      <c r="I198" s="1260"/>
      <c r="J198" s="1260"/>
      <c r="K198" s="1260"/>
      <c r="L198" s="24"/>
      <c r="M198" s="24"/>
      <c r="N198" s="24"/>
      <c r="O198" s="24"/>
      <c r="P198" s="24"/>
      <c r="Q198" s="24"/>
      <c r="R198" s="25"/>
      <c r="S198" s="115"/>
    </row>
    <row r="199" spans="3:19" x14ac:dyDescent="0.25">
      <c r="C199" s="119"/>
      <c r="D199" s="1246" t="s">
        <v>507</v>
      </c>
      <c r="E199" s="1247"/>
      <c r="F199" s="1247"/>
      <c r="G199" s="1247"/>
      <c r="H199" s="1247"/>
      <c r="I199" s="1247"/>
      <c r="J199" s="1247"/>
      <c r="K199" s="24"/>
      <c r="L199" s="24"/>
      <c r="M199" s="24"/>
      <c r="N199" s="24"/>
      <c r="O199" s="24"/>
      <c r="P199" s="24"/>
      <c r="Q199" s="24"/>
      <c r="R199" s="25"/>
      <c r="S199" s="115"/>
    </row>
    <row r="200" spans="3:19" x14ac:dyDescent="0.25">
      <c r="C200" s="119"/>
      <c r="D200" s="1246" t="s">
        <v>1599</v>
      </c>
      <c r="E200" s="1247"/>
      <c r="F200" s="1247"/>
      <c r="G200" s="1247"/>
      <c r="H200" s="1247"/>
      <c r="R200" s="115"/>
      <c r="S200" s="115"/>
    </row>
    <row r="201" spans="3:19" x14ac:dyDescent="0.25">
      <c r="C201" s="119"/>
      <c r="D201" s="1248" t="s">
        <v>1134</v>
      </c>
      <c r="E201" s="1249"/>
      <c r="F201" s="1249"/>
      <c r="G201" s="1249"/>
      <c r="R201" s="115"/>
      <c r="S201" s="115"/>
    </row>
    <row r="202" spans="3:19" x14ac:dyDescent="0.25">
      <c r="C202" s="119"/>
      <c r="R202" s="115"/>
      <c r="S202" s="115"/>
    </row>
    <row r="203" spans="3:19" ht="16.5" thickBot="1" x14ac:dyDescent="0.3">
      <c r="C203" s="119"/>
      <c r="D203" s="192"/>
      <c r="E203" s="193"/>
      <c r="F203" s="193"/>
      <c r="G203" s="193"/>
      <c r="H203" s="193"/>
      <c r="I203" s="193"/>
      <c r="J203" s="193"/>
      <c r="K203" s="194"/>
      <c r="L203" s="194"/>
      <c r="M203" s="194"/>
      <c r="N203" s="194"/>
      <c r="O203" s="194"/>
      <c r="P203" s="194"/>
      <c r="Q203" s="194"/>
      <c r="R203" s="195"/>
      <c r="S203" s="115"/>
    </row>
    <row r="204" spans="3:19" x14ac:dyDescent="0.25">
      <c r="C204" s="119"/>
      <c r="D204" s="1250" t="s">
        <v>510</v>
      </c>
      <c r="E204" s="1251"/>
      <c r="F204" s="59" t="s">
        <v>511</v>
      </c>
      <c r="S204" s="115"/>
    </row>
    <row r="205" spans="3:19" ht="16.5" thickBot="1" x14ac:dyDescent="0.3">
      <c r="C205" s="196"/>
      <c r="D205" s="193"/>
      <c r="E205" s="193"/>
      <c r="F205" s="193"/>
      <c r="G205" s="193"/>
      <c r="H205" s="193"/>
      <c r="I205" s="193"/>
      <c r="J205" s="193"/>
      <c r="K205" s="193"/>
      <c r="L205" s="193"/>
      <c r="M205" s="193"/>
      <c r="N205" s="193"/>
      <c r="O205" s="193"/>
      <c r="P205" s="193"/>
      <c r="Q205" s="193"/>
      <c r="R205" s="193"/>
      <c r="S205" s="197"/>
    </row>
  </sheetData>
  <mergeCells count="56">
    <mergeCell ref="D55:K55"/>
    <mergeCell ref="D15:J15"/>
    <mergeCell ref="D17:R17"/>
    <mergeCell ref="D18:P18"/>
    <mergeCell ref="D29:R29"/>
    <mergeCell ref="D30:R30"/>
    <mergeCell ref="D38:R38"/>
    <mergeCell ref="D39:P39"/>
    <mergeCell ref="D46:M46"/>
    <mergeCell ref="N46:R46"/>
    <mergeCell ref="D48:M48"/>
    <mergeCell ref="D54:R54"/>
    <mergeCell ref="G161:G162"/>
    <mergeCell ref="H161:H162"/>
    <mergeCell ref="I161:I162"/>
    <mergeCell ref="D149:R149"/>
    <mergeCell ref="D61:R61"/>
    <mergeCell ref="D63:P63"/>
    <mergeCell ref="D92:R92"/>
    <mergeCell ref="D93:K93"/>
    <mergeCell ref="D105:Q105"/>
    <mergeCell ref="D112:R112"/>
    <mergeCell ref="D113:K113"/>
    <mergeCell ref="D114:K114"/>
    <mergeCell ref="D115:K115"/>
    <mergeCell ref="D139:R139"/>
    <mergeCell ref="D141:K141"/>
    <mergeCell ref="D106:M106"/>
    <mergeCell ref="D201:G201"/>
    <mergeCell ref="D204:E204"/>
    <mergeCell ref="D172:R172"/>
    <mergeCell ref="D173:E173"/>
    <mergeCell ref="D190:H190"/>
    <mergeCell ref="D193:R193"/>
    <mergeCell ref="D194:R194"/>
    <mergeCell ref="D195:R195"/>
    <mergeCell ref="D197:R197"/>
    <mergeCell ref="D198:K198"/>
    <mergeCell ref="D199:J199"/>
    <mergeCell ref="D200:H200"/>
    <mergeCell ref="D151:K151"/>
    <mergeCell ref="D165:D168"/>
    <mergeCell ref="E165:E168"/>
    <mergeCell ref="F165:F168"/>
    <mergeCell ref="G165:G168"/>
    <mergeCell ref="H165:H168"/>
    <mergeCell ref="D163:D164"/>
    <mergeCell ref="E163:E164"/>
    <mergeCell ref="F163:F164"/>
    <mergeCell ref="G163:G164"/>
    <mergeCell ref="H163:H164"/>
    <mergeCell ref="D158:R158"/>
    <mergeCell ref="D159:K159"/>
    <mergeCell ref="D161:D162"/>
    <mergeCell ref="E161:E162"/>
    <mergeCell ref="F161:F162"/>
  </mergeCells>
  <pageMargins left="0.7" right="0.7" top="0.75" bottom="0.75" header="0.3" footer="0.3"/>
  <pageSetup scale="6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238"/>
  <sheetViews>
    <sheetView showGridLines="0" zoomScale="50" zoomScaleNormal="50" workbookViewId="0">
      <selection activeCell="E36" sqref="E36"/>
    </sheetView>
  </sheetViews>
  <sheetFormatPr defaultColWidth="9.140625" defaultRowHeight="15.75" x14ac:dyDescent="0.25"/>
  <cols>
    <col min="1" max="3" width="9.140625" style="59"/>
    <col min="4" max="4" width="12.140625" style="59" customWidth="1"/>
    <col min="5" max="5" width="23.85546875" style="59" bestFit="1" customWidth="1"/>
    <col min="6" max="6" width="30.85546875" style="59" customWidth="1"/>
    <col min="7" max="7" width="23" style="59" bestFit="1" customWidth="1"/>
    <col min="8" max="8" width="40.85546875" style="59" customWidth="1"/>
    <col min="9" max="9" width="34.42578125" style="59" bestFit="1" customWidth="1"/>
    <col min="10" max="10" width="36.42578125" style="59" customWidth="1"/>
    <col min="11" max="11" width="63.140625" style="59" bestFit="1" customWidth="1"/>
    <col min="12" max="12" width="30.42578125" style="59" bestFit="1" customWidth="1"/>
    <col min="13" max="13" width="23" style="59" customWidth="1"/>
    <col min="14" max="14" width="22.85546875" style="59" customWidth="1"/>
    <col min="15" max="15" width="30.85546875" style="59" bestFit="1" customWidth="1"/>
    <col min="16" max="16" width="28.140625" style="59" customWidth="1"/>
    <col min="17" max="17" width="24.140625" style="59" customWidth="1"/>
    <col min="18" max="18" width="26.140625" style="59" customWidth="1"/>
    <col min="19" max="16384" width="9.140625" style="59"/>
  </cols>
  <sheetData>
    <row r="1" spans="3:19" ht="16.5" thickBot="1" x14ac:dyDescent="0.3"/>
    <row r="2" spans="3:19" x14ac:dyDescent="0.25">
      <c r="C2" s="111"/>
      <c r="D2" s="111"/>
      <c r="E2" s="112"/>
      <c r="F2" s="112"/>
      <c r="G2" s="112"/>
      <c r="H2" s="112"/>
      <c r="I2" s="112"/>
      <c r="J2" s="112"/>
      <c r="K2" s="112"/>
      <c r="L2" s="112"/>
      <c r="M2" s="112"/>
      <c r="N2" s="112"/>
      <c r="O2" s="112"/>
      <c r="P2" s="112"/>
      <c r="Q2" s="112"/>
      <c r="R2" s="113"/>
      <c r="S2" s="113"/>
    </row>
    <row r="3" spans="3:19" x14ac:dyDescent="0.25">
      <c r="C3" s="114"/>
      <c r="D3" s="114"/>
      <c r="R3" s="115"/>
      <c r="S3" s="115"/>
    </row>
    <row r="4" spans="3:19" x14ac:dyDescent="0.25">
      <c r="C4" s="114"/>
      <c r="D4" s="114"/>
      <c r="R4" s="115"/>
      <c r="S4" s="115"/>
    </row>
    <row r="5" spans="3:19" x14ac:dyDescent="0.25">
      <c r="C5" s="114"/>
      <c r="D5" s="114"/>
      <c r="R5" s="115"/>
      <c r="S5" s="115"/>
    </row>
    <row r="6" spans="3:19" x14ac:dyDescent="0.25">
      <c r="C6" s="114"/>
      <c r="D6" s="114"/>
      <c r="R6" s="115"/>
      <c r="S6" s="115"/>
    </row>
    <row r="7" spans="3:19" x14ac:dyDescent="0.25">
      <c r="C7" s="114"/>
      <c r="D7" s="114"/>
      <c r="R7" s="115"/>
      <c r="S7" s="115"/>
    </row>
    <row r="8" spans="3:19" x14ac:dyDescent="0.25">
      <c r="C8" s="114"/>
      <c r="D8" s="114"/>
      <c r="R8" s="115"/>
      <c r="S8" s="115"/>
    </row>
    <row r="9" spans="3:19" x14ac:dyDescent="0.25">
      <c r="C9" s="114"/>
      <c r="D9" s="114"/>
      <c r="R9" s="115"/>
      <c r="S9" s="115"/>
    </row>
    <row r="10" spans="3:19" x14ac:dyDescent="0.25">
      <c r="C10" s="114"/>
      <c r="D10" s="116" t="s">
        <v>0</v>
      </c>
      <c r="R10" s="115"/>
      <c r="S10" s="115"/>
    </row>
    <row r="11" spans="3:19" x14ac:dyDescent="0.25">
      <c r="C11" s="114"/>
      <c r="D11" s="117" t="s">
        <v>1</v>
      </c>
      <c r="E11" s="59" t="s">
        <v>1176</v>
      </c>
      <c r="R11" s="115"/>
      <c r="S11" s="115"/>
    </row>
    <row r="12" spans="3:19" x14ac:dyDescent="0.25">
      <c r="C12" s="114"/>
      <c r="D12" s="117" t="s">
        <v>3</v>
      </c>
      <c r="E12" s="59" t="s">
        <v>4</v>
      </c>
      <c r="R12" s="115"/>
      <c r="S12" s="115"/>
    </row>
    <row r="13" spans="3:19" x14ac:dyDescent="0.25">
      <c r="C13" s="114"/>
      <c r="D13" s="117" t="s">
        <v>5</v>
      </c>
      <c r="E13" s="118"/>
      <c r="R13" s="115"/>
      <c r="S13" s="115"/>
    </row>
    <row r="14" spans="3:19" x14ac:dyDescent="0.25">
      <c r="C14" s="114"/>
      <c r="D14" s="114"/>
      <c r="R14" s="115"/>
      <c r="S14" s="115"/>
    </row>
    <row r="15" spans="3:19" ht="28.5" x14ac:dyDescent="0.45">
      <c r="C15" s="114"/>
      <c r="D15" s="1287" t="s">
        <v>1600</v>
      </c>
      <c r="E15" s="1288"/>
      <c r="F15" s="1288"/>
      <c r="G15" s="1288"/>
      <c r="H15" s="1288"/>
      <c r="I15" s="1288"/>
      <c r="J15" s="1288"/>
      <c r="R15" s="115"/>
      <c r="S15" s="115"/>
    </row>
    <row r="16" spans="3:19" ht="16.5" thickBot="1" x14ac:dyDescent="0.3">
      <c r="C16" s="114"/>
      <c r="D16" s="114"/>
      <c r="R16" s="115"/>
      <c r="S16" s="115"/>
    </row>
    <row r="17" spans="3:19" ht="45" customHeight="1" thickBot="1" x14ac:dyDescent="0.3">
      <c r="C17" s="119"/>
      <c r="D17" s="1311" t="s">
        <v>7</v>
      </c>
      <c r="E17" s="1312"/>
      <c r="F17" s="1312"/>
      <c r="G17" s="1312"/>
      <c r="H17" s="1312"/>
      <c r="I17" s="1312"/>
      <c r="J17" s="1312"/>
      <c r="K17" s="1312"/>
      <c r="L17" s="1312"/>
      <c r="M17" s="1312"/>
      <c r="N17" s="1312"/>
      <c r="O17" s="1312"/>
      <c r="P17" s="1312"/>
      <c r="Q17" s="1312"/>
      <c r="R17" s="1313"/>
      <c r="S17" s="115"/>
    </row>
    <row r="18" spans="3:19" ht="45" customHeight="1" x14ac:dyDescent="0.35">
      <c r="C18" s="119"/>
      <c r="D18" s="1314" t="s">
        <v>1601</v>
      </c>
      <c r="E18" s="1314"/>
      <c r="F18" s="1314"/>
      <c r="G18" s="1314"/>
      <c r="H18" s="1314"/>
      <c r="I18" s="1314"/>
      <c r="J18" s="1314"/>
      <c r="K18" s="1314"/>
      <c r="L18" s="1314"/>
      <c r="M18" s="1314"/>
      <c r="N18" s="1314"/>
      <c r="O18" s="1314"/>
      <c r="P18" s="1314"/>
      <c r="Q18" s="203"/>
      <c r="R18" s="204"/>
      <c r="S18" s="115"/>
    </row>
    <row r="19" spans="3:19" ht="45" customHeight="1" x14ac:dyDescent="0.25">
      <c r="C19" s="119"/>
      <c r="D19" s="120" t="s">
        <v>9</v>
      </c>
      <c r="E19" s="120" t="s">
        <v>10</v>
      </c>
      <c r="F19" s="121" t="s">
        <v>11</v>
      </c>
      <c r="G19" s="122" t="s">
        <v>12</v>
      </c>
      <c r="H19" s="121" t="s">
        <v>13</v>
      </c>
      <c r="I19" s="122" t="s">
        <v>14</v>
      </c>
      <c r="J19" s="121" t="s">
        <v>15</v>
      </c>
      <c r="K19" s="122" t="s">
        <v>16</v>
      </c>
      <c r="L19" s="122" t="s">
        <v>17</v>
      </c>
      <c r="M19" s="122" t="s">
        <v>18</v>
      </c>
      <c r="N19" s="123" t="s">
        <v>19</v>
      </c>
      <c r="O19" s="122" t="s">
        <v>20</v>
      </c>
      <c r="P19" s="122" t="s">
        <v>21</v>
      </c>
      <c r="Q19" s="124"/>
      <c r="R19" s="115"/>
      <c r="S19" s="115"/>
    </row>
    <row r="20" spans="3:19" ht="45" customHeight="1" x14ac:dyDescent="0.25">
      <c r="C20" s="119"/>
      <c r="D20" s="245">
        <v>1</v>
      </c>
      <c r="E20" s="126" t="s">
        <v>1179</v>
      </c>
      <c r="F20" s="127" t="s">
        <v>1180</v>
      </c>
      <c r="G20" s="128" t="s">
        <v>136</v>
      </c>
      <c r="H20" s="127">
        <v>61</v>
      </c>
      <c r="I20" s="128" t="s">
        <v>1181</v>
      </c>
      <c r="J20" s="127" t="s">
        <v>1182</v>
      </c>
      <c r="K20" s="129" t="s">
        <v>1183</v>
      </c>
      <c r="L20" s="128" t="s">
        <v>1184</v>
      </c>
      <c r="M20" s="130" t="s">
        <v>1185</v>
      </c>
      <c r="N20" s="244" t="s">
        <v>1452</v>
      </c>
      <c r="O20" s="127" t="s">
        <v>1186</v>
      </c>
      <c r="P20" s="127" t="s">
        <v>32</v>
      </c>
      <c r="Q20" s="131"/>
      <c r="R20" s="115"/>
      <c r="S20" s="115"/>
    </row>
    <row r="21" spans="3:19" ht="45" customHeight="1" x14ac:dyDescent="0.25">
      <c r="C21" s="119"/>
      <c r="D21" s="125">
        <v>2</v>
      </c>
      <c r="E21" s="126">
        <v>43930</v>
      </c>
      <c r="F21" s="127" t="s">
        <v>22</v>
      </c>
      <c r="G21" s="128" t="s">
        <v>23</v>
      </c>
      <c r="H21" s="127">
        <v>49</v>
      </c>
      <c r="I21" s="128" t="s">
        <v>24</v>
      </c>
      <c r="J21" s="127" t="s">
        <v>25</v>
      </c>
      <c r="K21" s="129">
        <v>77</v>
      </c>
      <c r="L21" s="128" t="s">
        <v>821</v>
      </c>
      <c r="M21" s="130">
        <v>2023</v>
      </c>
      <c r="N21" s="127">
        <v>804</v>
      </c>
      <c r="O21" s="127">
        <v>2023</v>
      </c>
      <c r="P21" s="127" t="s">
        <v>300</v>
      </c>
      <c r="Q21" s="131"/>
      <c r="R21" s="115"/>
      <c r="S21" s="115"/>
    </row>
    <row r="22" spans="3:19" ht="45" customHeight="1" x14ac:dyDescent="0.25">
      <c r="C22" s="119"/>
      <c r="D22" s="125">
        <v>3</v>
      </c>
      <c r="E22" s="126" t="s">
        <v>825</v>
      </c>
      <c r="F22" s="127" t="s">
        <v>826</v>
      </c>
      <c r="G22" s="128" t="s">
        <v>28</v>
      </c>
      <c r="H22" s="127">
        <v>35</v>
      </c>
      <c r="I22" s="128" t="s">
        <v>827</v>
      </c>
      <c r="J22" s="127" t="s">
        <v>828</v>
      </c>
      <c r="K22" s="129"/>
      <c r="L22" s="132"/>
      <c r="M22" s="133"/>
      <c r="N22" s="129"/>
      <c r="O22" s="129"/>
      <c r="P22" s="127" t="s">
        <v>300</v>
      </c>
      <c r="Q22" s="131"/>
      <c r="R22" s="115"/>
      <c r="S22" s="115"/>
    </row>
    <row r="23" spans="3:19" ht="45" customHeight="1" x14ac:dyDescent="0.25">
      <c r="C23" s="119"/>
      <c r="D23" s="125">
        <v>4</v>
      </c>
      <c r="E23" s="126">
        <v>44354</v>
      </c>
      <c r="F23" s="127" t="s">
        <v>830</v>
      </c>
      <c r="G23" s="128" t="s">
        <v>28</v>
      </c>
      <c r="H23" s="127">
        <v>46</v>
      </c>
      <c r="I23" s="128" t="s">
        <v>831</v>
      </c>
      <c r="J23" s="127" t="s">
        <v>30</v>
      </c>
      <c r="K23" s="129" t="s">
        <v>832</v>
      </c>
      <c r="L23" s="128" t="s">
        <v>124</v>
      </c>
      <c r="M23" s="133" t="s">
        <v>124</v>
      </c>
      <c r="N23" s="129" t="s">
        <v>124</v>
      </c>
      <c r="O23" s="129" t="s">
        <v>124</v>
      </c>
      <c r="P23" s="127" t="s">
        <v>300</v>
      </c>
      <c r="Q23" s="131"/>
      <c r="R23" s="115"/>
      <c r="S23" s="115"/>
    </row>
    <row r="24" spans="3:19" ht="45" customHeight="1" x14ac:dyDescent="0.25">
      <c r="C24" s="119"/>
      <c r="D24" s="125">
        <v>5</v>
      </c>
      <c r="E24" s="227" t="s">
        <v>1189</v>
      </c>
      <c r="F24" s="126" t="s">
        <v>1190</v>
      </c>
      <c r="G24" s="127" t="s">
        <v>28</v>
      </c>
      <c r="H24" s="128">
        <v>35</v>
      </c>
      <c r="I24" s="127" t="s">
        <v>1191</v>
      </c>
      <c r="J24" s="128" t="s">
        <v>1192</v>
      </c>
      <c r="K24" s="127" t="s">
        <v>1193</v>
      </c>
      <c r="L24" s="129"/>
      <c r="M24" s="128"/>
      <c r="N24" s="133"/>
      <c r="O24" s="129"/>
      <c r="P24" s="127" t="s">
        <v>1194</v>
      </c>
      <c r="Q24" s="131"/>
      <c r="R24" s="115"/>
      <c r="S24" s="115"/>
    </row>
    <row r="25" spans="3:19" ht="45" customHeight="1" x14ac:dyDescent="0.25">
      <c r="C25" s="119"/>
      <c r="D25" s="125">
        <v>6</v>
      </c>
      <c r="E25" s="227" t="s">
        <v>1402</v>
      </c>
      <c r="F25" s="126" t="s">
        <v>1403</v>
      </c>
      <c r="G25" s="127" t="s">
        <v>23</v>
      </c>
      <c r="H25" s="128">
        <v>49</v>
      </c>
      <c r="I25" s="127" t="s">
        <v>1404</v>
      </c>
      <c r="J25" s="128" t="s">
        <v>30</v>
      </c>
      <c r="K25" s="127" t="s">
        <v>1405</v>
      </c>
      <c r="L25" s="129"/>
      <c r="M25" s="128">
        <v>2026</v>
      </c>
      <c r="N25" s="133"/>
      <c r="O25" s="129">
        <v>2026</v>
      </c>
      <c r="P25" s="135" t="s">
        <v>300</v>
      </c>
      <c r="Q25" s="131"/>
      <c r="R25" s="115"/>
      <c r="S25" s="115"/>
    </row>
    <row r="26" spans="3:19" ht="45" customHeight="1" x14ac:dyDescent="0.25">
      <c r="C26" s="119"/>
      <c r="H26" s="131"/>
      <c r="J26" s="131"/>
      <c r="K26" s="131"/>
      <c r="L26" s="131"/>
      <c r="M26" s="131"/>
      <c r="N26" s="131"/>
      <c r="O26" s="131"/>
      <c r="P26" s="131"/>
      <c r="Q26" s="131"/>
      <c r="R26" s="115"/>
      <c r="S26" s="115"/>
    </row>
    <row r="27" spans="3:19" ht="45" customHeight="1" x14ac:dyDescent="0.25">
      <c r="C27" s="119"/>
      <c r="H27" s="131"/>
      <c r="J27" s="131"/>
      <c r="K27" s="131"/>
      <c r="L27" s="131"/>
      <c r="M27" s="131"/>
      <c r="N27" s="131"/>
      <c r="O27" s="131"/>
      <c r="P27" s="131"/>
      <c r="Q27" s="131"/>
      <c r="R27" s="115"/>
      <c r="S27" s="115"/>
    </row>
    <row r="28" spans="3:19" ht="45" customHeight="1" thickBot="1" x14ac:dyDescent="0.3">
      <c r="C28" s="119"/>
      <c r="R28" s="115"/>
      <c r="S28" s="115"/>
    </row>
    <row r="29" spans="3:19" ht="45" customHeight="1" thickBot="1" x14ac:dyDescent="0.4">
      <c r="C29" s="119"/>
      <c r="D29" s="1308" t="s">
        <v>37</v>
      </c>
      <c r="E29" s="1309"/>
      <c r="F29" s="1309"/>
      <c r="G29" s="1309"/>
      <c r="H29" s="1309"/>
      <c r="I29" s="1309"/>
      <c r="J29" s="1309"/>
      <c r="K29" s="1309"/>
      <c r="L29" s="1309"/>
      <c r="M29" s="1309"/>
      <c r="N29" s="1309"/>
      <c r="O29" s="1309"/>
      <c r="P29" s="1309"/>
      <c r="Q29" s="1309"/>
      <c r="R29" s="1310"/>
      <c r="S29" s="115"/>
    </row>
    <row r="30" spans="3:19" ht="45" customHeight="1" x14ac:dyDescent="0.35">
      <c r="C30" s="119"/>
      <c r="D30" s="1315" t="s">
        <v>1453</v>
      </c>
      <c r="E30" s="1316"/>
      <c r="F30" s="1316"/>
      <c r="G30" s="1316"/>
      <c r="H30" s="1316"/>
      <c r="I30" s="1316"/>
      <c r="J30" s="1316"/>
      <c r="K30" s="1316"/>
      <c r="L30" s="1316"/>
      <c r="M30" s="1316"/>
      <c r="N30" s="1316"/>
      <c r="O30" s="1316"/>
      <c r="P30" s="1316"/>
      <c r="Q30" s="1316"/>
      <c r="R30" s="1317"/>
      <c r="S30" s="115"/>
    </row>
    <row r="31" spans="3:19" ht="45" customHeight="1" x14ac:dyDescent="0.25">
      <c r="C31" s="119"/>
      <c r="D31" s="120" t="s">
        <v>9</v>
      </c>
      <c r="E31" s="120" t="s">
        <v>10</v>
      </c>
      <c r="F31" s="121" t="s">
        <v>39</v>
      </c>
      <c r="G31" s="122" t="s">
        <v>12</v>
      </c>
      <c r="H31" s="122" t="s">
        <v>40</v>
      </c>
      <c r="I31" s="122" t="s">
        <v>41</v>
      </c>
      <c r="J31" s="121" t="s">
        <v>42</v>
      </c>
      <c r="K31" s="122" t="s">
        <v>43</v>
      </c>
      <c r="L31" s="140" t="s">
        <v>14</v>
      </c>
      <c r="M31" s="122" t="s">
        <v>44</v>
      </c>
      <c r="N31" s="123" t="s">
        <v>45</v>
      </c>
      <c r="O31" s="122" t="s">
        <v>46</v>
      </c>
      <c r="P31" s="122" t="s">
        <v>47</v>
      </c>
      <c r="Q31" s="122" t="s">
        <v>21</v>
      </c>
      <c r="R31" s="141"/>
      <c r="S31" s="115"/>
    </row>
    <row r="32" spans="3:19" ht="45" customHeight="1" x14ac:dyDescent="0.25">
      <c r="C32" s="119"/>
      <c r="D32" s="142">
        <v>1</v>
      </c>
      <c r="E32" s="128"/>
      <c r="F32" s="127"/>
      <c r="G32" s="128" t="s">
        <v>48</v>
      </c>
      <c r="H32" s="127" t="s">
        <v>49</v>
      </c>
      <c r="I32" s="128" t="s">
        <v>50</v>
      </c>
      <c r="J32" s="127" t="s">
        <v>51</v>
      </c>
      <c r="K32" s="128" t="s">
        <v>52</v>
      </c>
      <c r="L32" s="127" t="s">
        <v>53</v>
      </c>
      <c r="M32" s="128" t="s">
        <v>54</v>
      </c>
      <c r="N32" s="127" t="s">
        <v>55</v>
      </c>
      <c r="O32" s="128">
        <v>1.18</v>
      </c>
      <c r="P32" s="127"/>
      <c r="Q32" s="127" t="s">
        <v>56</v>
      </c>
      <c r="R32" s="115"/>
      <c r="S32" s="115"/>
    </row>
    <row r="33" spans="3:19" ht="45" customHeight="1" x14ac:dyDescent="0.25">
      <c r="C33" s="119"/>
      <c r="D33" s="142">
        <v>2</v>
      </c>
      <c r="E33" s="126">
        <v>44438</v>
      </c>
      <c r="F33" s="127" t="s">
        <v>1454</v>
      </c>
      <c r="G33" s="128" t="s">
        <v>48</v>
      </c>
      <c r="H33" s="127" t="s">
        <v>1455</v>
      </c>
      <c r="I33" s="128" t="s">
        <v>50</v>
      </c>
      <c r="J33" s="127" t="s">
        <v>51</v>
      </c>
      <c r="K33" s="128" t="s">
        <v>1456</v>
      </c>
      <c r="L33" s="127" t="s">
        <v>53</v>
      </c>
      <c r="M33" s="127"/>
      <c r="N33" s="127"/>
      <c r="O33" s="128"/>
      <c r="P33" s="127"/>
      <c r="Q33" s="127" t="s">
        <v>267</v>
      </c>
      <c r="R33" s="115"/>
      <c r="S33" s="115"/>
    </row>
    <row r="34" spans="3:19" ht="45" customHeight="1" x14ac:dyDescent="0.25">
      <c r="C34" s="119"/>
      <c r="D34" s="142">
        <v>3</v>
      </c>
      <c r="E34" s="128" t="s">
        <v>1457</v>
      </c>
      <c r="F34" s="127" t="s">
        <v>1458</v>
      </c>
      <c r="G34" s="128" t="s">
        <v>28</v>
      </c>
      <c r="H34" s="127" t="s">
        <v>1459</v>
      </c>
      <c r="I34" s="128" t="s">
        <v>300</v>
      </c>
      <c r="J34" s="127" t="s">
        <v>1460</v>
      </c>
      <c r="K34" s="128" t="s">
        <v>366</v>
      </c>
      <c r="L34" s="127" t="s">
        <v>29</v>
      </c>
      <c r="M34" s="127" t="s">
        <v>1461</v>
      </c>
      <c r="N34" s="127" t="s">
        <v>1462</v>
      </c>
      <c r="O34" s="128" t="s">
        <v>1463</v>
      </c>
      <c r="P34" s="127" t="s">
        <v>1464</v>
      </c>
      <c r="Q34" s="127" t="s">
        <v>267</v>
      </c>
      <c r="R34" s="115"/>
      <c r="S34" s="115"/>
    </row>
    <row r="35" spans="3:19" ht="45" customHeight="1" x14ac:dyDescent="0.25">
      <c r="C35" s="119"/>
      <c r="D35" s="142">
        <v>4</v>
      </c>
      <c r="E35" s="128" t="s">
        <v>1465</v>
      </c>
      <c r="F35" s="127"/>
      <c r="G35" s="128" t="s">
        <v>48</v>
      </c>
      <c r="H35" s="127" t="s">
        <v>1466</v>
      </c>
      <c r="I35" s="128" t="s">
        <v>300</v>
      </c>
      <c r="J35" s="127" t="s">
        <v>615</v>
      </c>
      <c r="K35" s="128" t="s">
        <v>1456</v>
      </c>
      <c r="L35" s="127" t="s">
        <v>53</v>
      </c>
      <c r="M35" s="127"/>
      <c r="N35" s="127"/>
      <c r="O35" s="128"/>
      <c r="P35" s="127"/>
      <c r="Q35" s="127" t="s">
        <v>267</v>
      </c>
      <c r="R35" s="115"/>
      <c r="S35" s="115"/>
    </row>
    <row r="36" spans="3:19" ht="45" customHeight="1" x14ac:dyDescent="0.25">
      <c r="C36" s="119"/>
      <c r="R36" s="115"/>
      <c r="S36" s="115"/>
    </row>
    <row r="37" spans="3:19" ht="45" customHeight="1" thickBot="1" x14ac:dyDescent="0.3">
      <c r="C37" s="119"/>
      <c r="F37" s="131"/>
      <c r="H37" s="131"/>
      <c r="J37" s="131"/>
      <c r="K37" s="131"/>
      <c r="L37" s="131"/>
      <c r="M37" s="131"/>
      <c r="N37" s="131"/>
      <c r="O37" s="131"/>
      <c r="P37" s="131"/>
      <c r="Q37" s="131"/>
      <c r="R37" s="115"/>
      <c r="S37" s="115"/>
    </row>
    <row r="38" spans="3:19" ht="45" customHeight="1" thickBot="1" x14ac:dyDescent="0.4">
      <c r="C38" s="119"/>
      <c r="D38" s="1308" t="s">
        <v>57</v>
      </c>
      <c r="E38" s="1309"/>
      <c r="F38" s="1309"/>
      <c r="G38" s="1309"/>
      <c r="H38" s="1309"/>
      <c r="I38" s="1309"/>
      <c r="J38" s="1309"/>
      <c r="K38" s="1309"/>
      <c r="L38" s="1309"/>
      <c r="M38" s="1309"/>
      <c r="N38" s="1309"/>
      <c r="O38" s="1309"/>
      <c r="P38" s="1309"/>
      <c r="Q38" s="1309"/>
      <c r="R38" s="1310"/>
      <c r="S38" s="115"/>
    </row>
    <row r="39" spans="3:19" ht="45" customHeight="1" x14ac:dyDescent="0.35">
      <c r="C39" s="119"/>
      <c r="D39" s="1315" t="s">
        <v>1024</v>
      </c>
      <c r="E39" s="1316"/>
      <c r="F39" s="1316"/>
      <c r="G39" s="1316"/>
      <c r="H39" s="1316"/>
      <c r="I39" s="1316"/>
      <c r="J39" s="1316"/>
      <c r="K39" s="1316"/>
      <c r="L39" s="1316"/>
      <c r="M39" s="1316"/>
      <c r="N39" s="1316"/>
      <c r="O39" s="1316"/>
      <c r="P39" s="1316"/>
      <c r="Q39" s="209"/>
      <c r="R39" s="210"/>
      <c r="S39" s="115"/>
    </row>
    <row r="40" spans="3:19" ht="45" customHeight="1" x14ac:dyDescent="0.25">
      <c r="C40" s="119"/>
      <c r="D40" s="120" t="s">
        <v>9</v>
      </c>
      <c r="E40" s="120" t="s">
        <v>59</v>
      </c>
      <c r="F40" s="120" t="s">
        <v>12</v>
      </c>
      <c r="G40" s="121" t="s">
        <v>60</v>
      </c>
      <c r="H40" s="122" t="s">
        <v>61</v>
      </c>
      <c r="I40" s="122" t="s">
        <v>62</v>
      </c>
      <c r="J40" s="122" t="s">
        <v>63</v>
      </c>
      <c r="K40" s="122" t="s">
        <v>43</v>
      </c>
      <c r="L40" s="122" t="s">
        <v>14</v>
      </c>
      <c r="M40" s="122" t="s">
        <v>64</v>
      </c>
      <c r="N40" s="122" t="s">
        <v>65</v>
      </c>
      <c r="O40" s="122" t="s">
        <v>66</v>
      </c>
      <c r="P40" s="122" t="s">
        <v>67</v>
      </c>
      <c r="Q40" s="122" t="s">
        <v>68</v>
      </c>
      <c r="R40" s="122" t="s">
        <v>21</v>
      </c>
      <c r="S40" s="115"/>
    </row>
    <row r="41" spans="3:19" ht="45" customHeight="1" x14ac:dyDescent="0.25">
      <c r="C41" s="119"/>
      <c r="D41" s="231">
        <v>1</v>
      </c>
      <c r="E41" s="158" t="s">
        <v>1602</v>
      </c>
      <c r="F41" s="158" t="s">
        <v>48</v>
      </c>
      <c r="G41" s="158" t="s">
        <v>1603</v>
      </c>
      <c r="H41" s="106" t="s">
        <v>1203</v>
      </c>
      <c r="I41" s="106" t="s">
        <v>1225</v>
      </c>
      <c r="J41" s="106">
        <v>143</v>
      </c>
      <c r="K41" s="106" t="s">
        <v>529</v>
      </c>
      <c r="L41" s="106" t="s">
        <v>530</v>
      </c>
      <c r="M41" s="106" t="s">
        <v>1604</v>
      </c>
      <c r="N41" s="106" t="s">
        <v>1605</v>
      </c>
      <c r="O41" s="109" t="s">
        <v>278</v>
      </c>
      <c r="P41" s="106" t="s">
        <v>1606</v>
      </c>
      <c r="Q41" s="106" t="s">
        <v>1607</v>
      </c>
      <c r="R41" s="106" t="s">
        <v>966</v>
      </c>
      <c r="S41" s="115"/>
    </row>
    <row r="42" spans="3:19" ht="45" customHeight="1" x14ac:dyDescent="0.25">
      <c r="C42" s="119"/>
      <c r="D42" s="242">
        <v>2</v>
      </c>
      <c r="E42" s="227" t="s">
        <v>1223</v>
      </c>
      <c r="F42" s="168" t="s">
        <v>28</v>
      </c>
      <c r="G42" s="151" t="s">
        <v>1224</v>
      </c>
      <c r="H42" s="144" t="s">
        <v>1468</v>
      </c>
      <c r="I42" s="144" t="s">
        <v>1225</v>
      </c>
      <c r="J42" s="128">
        <v>46</v>
      </c>
      <c r="K42" s="144" t="s">
        <v>1226</v>
      </c>
      <c r="L42" s="148" t="s">
        <v>796</v>
      </c>
      <c r="M42" s="144">
        <v>5400</v>
      </c>
      <c r="N42" s="127"/>
      <c r="O42" s="130" t="s">
        <v>392</v>
      </c>
      <c r="P42" s="177" t="s">
        <v>1469</v>
      </c>
      <c r="Q42" s="302">
        <v>45</v>
      </c>
      <c r="R42" s="106" t="s">
        <v>1470</v>
      </c>
      <c r="S42" s="115"/>
    </row>
    <row r="43" spans="3:19" ht="45" customHeight="1" x14ac:dyDescent="0.25">
      <c r="C43" s="119"/>
      <c r="D43" s="206"/>
      <c r="E43" s="227"/>
      <c r="F43" s="151"/>
      <c r="G43" s="159"/>
      <c r="H43" s="144"/>
      <c r="I43" s="147"/>
      <c r="J43" s="127"/>
      <c r="K43" s="228"/>
      <c r="L43" s="144"/>
      <c r="M43" s="144"/>
      <c r="N43" s="122"/>
      <c r="O43" s="130"/>
      <c r="P43" s="127"/>
      <c r="Q43" s="144"/>
      <c r="R43" s="106"/>
      <c r="S43" s="115"/>
    </row>
    <row r="44" spans="3:19" ht="45" customHeight="1" x14ac:dyDescent="0.25">
      <c r="C44" s="119"/>
      <c r="D44" s="145"/>
      <c r="E44" s="124"/>
      <c r="F44" s="124"/>
      <c r="G44" s="124"/>
      <c r="H44" s="145"/>
      <c r="I44" s="124"/>
      <c r="J44" s="124"/>
      <c r="K44" s="124"/>
      <c r="L44" s="124"/>
      <c r="M44" s="124"/>
      <c r="N44" s="124"/>
      <c r="O44" s="124"/>
      <c r="P44" s="124"/>
      <c r="Q44" s="124"/>
      <c r="R44" s="115"/>
      <c r="S44" s="115"/>
    </row>
    <row r="45" spans="3:19" ht="45" customHeight="1" x14ac:dyDescent="0.25">
      <c r="C45" s="119"/>
      <c r="D45" s="145"/>
      <c r="E45" s="124"/>
      <c r="F45" s="124"/>
      <c r="G45" s="124"/>
      <c r="H45" s="145"/>
      <c r="I45" s="124"/>
      <c r="J45" s="124"/>
      <c r="K45" s="124"/>
      <c r="L45" s="124"/>
      <c r="M45" s="124"/>
      <c r="N45" s="124"/>
      <c r="O45" s="124"/>
      <c r="P45" s="124"/>
      <c r="Q45" s="124"/>
      <c r="R45" s="115"/>
      <c r="S45" s="115"/>
    </row>
    <row r="46" spans="3:19" ht="45" customHeight="1" thickBot="1" x14ac:dyDescent="0.3">
      <c r="C46" s="119"/>
      <c r="D46" s="145"/>
      <c r="E46" s="124"/>
      <c r="F46" s="124"/>
      <c r="G46" s="124"/>
      <c r="H46" s="145"/>
      <c r="I46" s="124"/>
      <c r="J46" s="124"/>
      <c r="K46" s="124"/>
      <c r="L46" s="124"/>
      <c r="M46" s="124"/>
      <c r="N46" s="124"/>
      <c r="O46" s="124"/>
      <c r="P46" s="124"/>
      <c r="Q46" s="124"/>
      <c r="R46" s="115"/>
      <c r="S46" s="115"/>
    </row>
    <row r="47" spans="3:19" ht="45" customHeight="1" thickBot="1" x14ac:dyDescent="0.4">
      <c r="C47" s="119"/>
      <c r="D47" s="1308" t="s">
        <v>69</v>
      </c>
      <c r="E47" s="1309"/>
      <c r="F47" s="1309"/>
      <c r="G47" s="1309"/>
      <c r="H47" s="1309"/>
      <c r="I47" s="1309"/>
      <c r="J47" s="1309"/>
      <c r="K47" s="1309"/>
      <c r="L47" s="1309"/>
      <c r="M47" s="1309"/>
      <c r="N47" s="1289"/>
      <c r="O47" s="1289"/>
      <c r="P47" s="1289"/>
      <c r="Q47" s="1289"/>
      <c r="R47" s="1289"/>
      <c r="S47" s="115"/>
    </row>
    <row r="48" spans="3:19" ht="45" customHeight="1" x14ac:dyDescent="0.35">
      <c r="C48" s="119"/>
      <c r="D48" s="211"/>
      <c r="E48" s="209"/>
      <c r="F48" s="209"/>
      <c r="G48" s="209"/>
      <c r="H48" s="209"/>
      <c r="I48" s="209"/>
      <c r="J48" s="209"/>
      <c r="K48" s="209"/>
      <c r="L48" s="209"/>
      <c r="M48" s="209"/>
      <c r="N48" s="24"/>
      <c r="O48" s="24"/>
      <c r="P48" s="24"/>
      <c r="Q48" s="24"/>
      <c r="R48" s="25"/>
      <c r="S48" s="115"/>
    </row>
    <row r="49" spans="3:19" ht="45" customHeight="1" x14ac:dyDescent="0.35">
      <c r="C49" s="119"/>
      <c r="D49" s="1314" t="s">
        <v>1608</v>
      </c>
      <c r="E49" s="1314"/>
      <c r="F49" s="1314"/>
      <c r="G49" s="1314"/>
      <c r="H49" s="1314"/>
      <c r="I49" s="1314"/>
      <c r="J49" s="1314"/>
      <c r="K49" s="1314"/>
      <c r="L49" s="1314"/>
      <c r="M49" s="1314"/>
      <c r="N49" s="124"/>
      <c r="O49" s="124"/>
      <c r="P49" s="124"/>
      <c r="Q49" s="124"/>
      <c r="R49" s="115"/>
      <c r="S49" s="115"/>
    </row>
    <row r="50" spans="3:19" ht="45" customHeight="1" x14ac:dyDescent="0.25">
      <c r="C50" s="119"/>
      <c r="D50" s="120" t="s">
        <v>9</v>
      </c>
      <c r="E50" s="120" t="s">
        <v>10</v>
      </c>
      <c r="F50" s="122" t="s">
        <v>11</v>
      </c>
      <c r="G50" s="122" t="s">
        <v>12</v>
      </c>
      <c r="H50" s="122" t="s">
        <v>71</v>
      </c>
      <c r="I50" s="120" t="s">
        <v>72</v>
      </c>
      <c r="J50" s="120" t="s">
        <v>73</v>
      </c>
      <c r="K50" s="122" t="s">
        <v>74</v>
      </c>
      <c r="L50" s="122" t="s">
        <v>75</v>
      </c>
      <c r="M50" s="122" t="s">
        <v>21</v>
      </c>
      <c r="O50" s="124"/>
      <c r="P50" s="124"/>
      <c r="Q50" s="124"/>
      <c r="R50" s="115"/>
      <c r="S50" s="115"/>
    </row>
    <row r="51" spans="3:19" ht="45" customHeight="1" x14ac:dyDescent="0.25">
      <c r="C51" s="119"/>
      <c r="D51" s="142">
        <v>1</v>
      </c>
      <c r="E51" s="146">
        <v>43990</v>
      </c>
      <c r="F51" s="147" t="s">
        <v>83</v>
      </c>
      <c r="G51" s="148" t="s">
        <v>48</v>
      </c>
      <c r="H51" s="147" t="s">
        <v>84</v>
      </c>
      <c r="I51" s="148" t="s">
        <v>79</v>
      </c>
      <c r="J51" s="147" t="s">
        <v>85</v>
      </c>
      <c r="K51" s="148"/>
      <c r="L51" s="149">
        <v>44044</v>
      </c>
      <c r="M51" s="150" t="s">
        <v>883</v>
      </c>
      <c r="O51" s="124"/>
      <c r="P51" s="124"/>
      <c r="Q51" s="124"/>
      <c r="R51" s="115"/>
      <c r="S51" s="115"/>
    </row>
    <row r="52" spans="3:19" ht="45" customHeight="1" x14ac:dyDescent="0.25">
      <c r="C52" s="119"/>
      <c r="D52" s="142">
        <v>2</v>
      </c>
      <c r="E52" s="146" t="s">
        <v>941</v>
      </c>
      <c r="F52" s="147" t="s">
        <v>1038</v>
      </c>
      <c r="G52" s="147" t="s">
        <v>28</v>
      </c>
      <c r="H52" s="151" t="s">
        <v>1063</v>
      </c>
      <c r="I52" s="147" t="s">
        <v>542</v>
      </c>
      <c r="J52" s="243" t="s">
        <v>1252</v>
      </c>
      <c r="K52" s="284">
        <v>163200.20000000001</v>
      </c>
      <c r="L52" s="147" t="s">
        <v>1040</v>
      </c>
      <c r="M52" s="152" t="s">
        <v>1609</v>
      </c>
      <c r="O52" s="124"/>
      <c r="P52" s="124"/>
      <c r="Q52" s="124"/>
      <c r="R52" s="115"/>
      <c r="S52" s="115"/>
    </row>
    <row r="53" spans="3:19" ht="45" customHeight="1" x14ac:dyDescent="0.25">
      <c r="C53" s="119"/>
      <c r="D53" s="142">
        <v>3</v>
      </c>
      <c r="E53" s="146" t="s">
        <v>941</v>
      </c>
      <c r="F53" s="147" t="s">
        <v>1038</v>
      </c>
      <c r="G53" s="147" t="s">
        <v>28</v>
      </c>
      <c r="H53" s="151" t="s">
        <v>1064</v>
      </c>
      <c r="I53" s="147" t="s">
        <v>542</v>
      </c>
      <c r="J53" s="243" t="s">
        <v>1252</v>
      </c>
      <c r="K53" s="284">
        <v>163200.20000000001</v>
      </c>
      <c r="L53" s="147" t="s">
        <v>1040</v>
      </c>
      <c r="M53" s="152" t="s">
        <v>1609</v>
      </c>
      <c r="O53" s="124"/>
      <c r="P53" s="124"/>
      <c r="Q53" s="124"/>
      <c r="R53" s="115"/>
      <c r="S53" s="115"/>
    </row>
    <row r="54" spans="3:19" ht="45" customHeight="1" x14ac:dyDescent="0.25">
      <c r="C54" s="119"/>
      <c r="D54" s="142">
        <v>4</v>
      </c>
      <c r="E54" s="146" t="s">
        <v>941</v>
      </c>
      <c r="F54" s="147" t="s">
        <v>1038</v>
      </c>
      <c r="G54" s="147" t="s">
        <v>28</v>
      </c>
      <c r="H54" s="151" t="s">
        <v>1065</v>
      </c>
      <c r="I54" s="147" t="s">
        <v>542</v>
      </c>
      <c r="J54" s="243" t="s">
        <v>1252</v>
      </c>
      <c r="K54" s="284">
        <v>163200.20000000001</v>
      </c>
      <c r="L54" s="147" t="s">
        <v>1040</v>
      </c>
      <c r="M54" s="152" t="s">
        <v>1609</v>
      </c>
      <c r="O54" s="124"/>
      <c r="P54" s="124"/>
      <c r="Q54" s="124"/>
      <c r="R54" s="115"/>
      <c r="S54" s="115"/>
    </row>
    <row r="55" spans="3:19" ht="45" customHeight="1" x14ac:dyDescent="0.25">
      <c r="C55" s="119"/>
      <c r="D55" s="142">
        <v>5</v>
      </c>
      <c r="E55" s="146" t="s">
        <v>941</v>
      </c>
      <c r="F55" s="147" t="s">
        <v>1038</v>
      </c>
      <c r="G55" s="147" t="s">
        <v>28</v>
      </c>
      <c r="H55" s="151" t="s">
        <v>1066</v>
      </c>
      <c r="I55" s="147" t="s">
        <v>542</v>
      </c>
      <c r="J55" s="243" t="s">
        <v>1252</v>
      </c>
      <c r="K55" s="284">
        <v>163200.20000000001</v>
      </c>
      <c r="L55" s="147" t="s">
        <v>1040</v>
      </c>
      <c r="M55" s="152" t="s">
        <v>1609</v>
      </c>
      <c r="O55" s="124"/>
      <c r="P55" s="124"/>
      <c r="Q55" s="124"/>
      <c r="R55" s="115"/>
      <c r="S55" s="115"/>
    </row>
    <row r="56" spans="3:19" ht="45" customHeight="1" x14ac:dyDescent="0.25">
      <c r="C56" s="119"/>
      <c r="D56" s="142">
        <v>6</v>
      </c>
      <c r="E56" s="146" t="s">
        <v>941</v>
      </c>
      <c r="F56" s="147" t="s">
        <v>1038</v>
      </c>
      <c r="G56" s="147" t="s">
        <v>28</v>
      </c>
      <c r="H56" s="151" t="s">
        <v>1067</v>
      </c>
      <c r="I56" s="147" t="s">
        <v>542</v>
      </c>
      <c r="J56" s="243" t="s">
        <v>1252</v>
      </c>
      <c r="K56" s="284">
        <v>163200.20000000001</v>
      </c>
      <c r="L56" s="147" t="s">
        <v>1040</v>
      </c>
      <c r="M56" s="152" t="s">
        <v>1609</v>
      </c>
      <c r="O56" s="124"/>
      <c r="P56" s="124"/>
      <c r="Q56" s="124"/>
      <c r="R56" s="115"/>
      <c r="S56" s="115"/>
    </row>
    <row r="57" spans="3:19" ht="45" customHeight="1" x14ac:dyDescent="0.25">
      <c r="C57" s="119"/>
      <c r="D57" s="142">
        <v>7</v>
      </c>
      <c r="E57" s="146" t="s">
        <v>941</v>
      </c>
      <c r="F57" s="147" t="s">
        <v>1038</v>
      </c>
      <c r="G57" s="147" t="s">
        <v>28</v>
      </c>
      <c r="H57" s="151" t="s">
        <v>1068</v>
      </c>
      <c r="I57" s="147" t="s">
        <v>542</v>
      </c>
      <c r="J57" s="243" t="s">
        <v>1252</v>
      </c>
      <c r="K57" s="284">
        <v>163200.20000000001</v>
      </c>
      <c r="L57" s="147" t="s">
        <v>1040</v>
      </c>
      <c r="M57" s="152" t="s">
        <v>1610</v>
      </c>
      <c r="O57" s="124"/>
      <c r="P57" s="124"/>
      <c r="Q57" s="124"/>
      <c r="R57" s="115"/>
      <c r="S57" s="115"/>
    </row>
    <row r="58" spans="3:19" ht="45" customHeight="1" x14ac:dyDescent="0.25">
      <c r="C58" s="119"/>
      <c r="D58" s="142">
        <v>8</v>
      </c>
      <c r="E58" s="146" t="s">
        <v>941</v>
      </c>
      <c r="F58" s="147" t="s">
        <v>1038</v>
      </c>
      <c r="G58" s="147" t="s">
        <v>28</v>
      </c>
      <c r="H58" s="151" t="s">
        <v>1069</v>
      </c>
      <c r="I58" s="147" t="s">
        <v>542</v>
      </c>
      <c r="J58" s="243" t="s">
        <v>1252</v>
      </c>
      <c r="K58" s="284">
        <v>163200.20000000001</v>
      </c>
      <c r="L58" s="147" t="s">
        <v>1040</v>
      </c>
      <c r="M58" s="152" t="s">
        <v>1610</v>
      </c>
      <c r="O58" s="124"/>
      <c r="P58" s="124"/>
      <c r="Q58" s="124"/>
      <c r="R58" s="115"/>
      <c r="S58" s="115"/>
    </row>
    <row r="59" spans="3:19" ht="45" customHeight="1" x14ac:dyDescent="0.25">
      <c r="C59" s="119"/>
      <c r="D59" s="142">
        <v>9</v>
      </c>
      <c r="E59" s="146" t="s">
        <v>941</v>
      </c>
      <c r="F59" s="147" t="s">
        <v>1038</v>
      </c>
      <c r="G59" s="147" t="s">
        <v>28</v>
      </c>
      <c r="H59" s="151" t="s">
        <v>1070</v>
      </c>
      <c r="I59" s="147" t="s">
        <v>542</v>
      </c>
      <c r="J59" s="243" t="s">
        <v>1252</v>
      </c>
      <c r="K59" s="284">
        <v>163200.20000000001</v>
      </c>
      <c r="L59" s="147" t="s">
        <v>1040</v>
      </c>
      <c r="M59" s="152" t="s">
        <v>1610</v>
      </c>
      <c r="O59" s="124"/>
      <c r="P59" s="124"/>
      <c r="Q59" s="124"/>
      <c r="R59" s="115"/>
      <c r="S59" s="115"/>
    </row>
    <row r="60" spans="3:19" ht="45" customHeight="1" x14ac:dyDescent="0.25">
      <c r="C60" s="119"/>
      <c r="D60" s="142">
        <v>10</v>
      </c>
      <c r="E60" s="146" t="s">
        <v>941</v>
      </c>
      <c r="F60" s="147" t="s">
        <v>1038</v>
      </c>
      <c r="G60" s="147" t="s">
        <v>28</v>
      </c>
      <c r="H60" s="151" t="s">
        <v>1071</v>
      </c>
      <c r="I60" s="147" t="s">
        <v>542</v>
      </c>
      <c r="J60" s="243" t="s">
        <v>1252</v>
      </c>
      <c r="K60" s="284">
        <v>163200.20000000001</v>
      </c>
      <c r="L60" s="147" t="s">
        <v>1040</v>
      </c>
      <c r="M60" s="152" t="s">
        <v>1610</v>
      </c>
      <c r="O60" s="124"/>
      <c r="P60" s="124"/>
      <c r="Q60" s="124"/>
      <c r="R60" s="115"/>
      <c r="S60" s="115"/>
    </row>
    <row r="61" spans="3:19" ht="45" customHeight="1" x14ac:dyDescent="0.25">
      <c r="C61" s="119"/>
      <c r="D61" s="142">
        <v>11</v>
      </c>
      <c r="E61" s="146" t="s">
        <v>941</v>
      </c>
      <c r="F61" s="147" t="s">
        <v>1038</v>
      </c>
      <c r="G61" s="147" t="s">
        <v>28</v>
      </c>
      <c r="H61" s="151" t="s">
        <v>1072</v>
      </c>
      <c r="I61" s="147" t="s">
        <v>542</v>
      </c>
      <c r="J61" s="243" t="s">
        <v>1252</v>
      </c>
      <c r="K61" s="284">
        <v>163200.20000000001</v>
      </c>
      <c r="L61" s="147" t="s">
        <v>1040</v>
      </c>
      <c r="M61" s="152" t="s">
        <v>1610</v>
      </c>
      <c r="O61" s="124"/>
      <c r="P61" s="124"/>
      <c r="Q61" s="124"/>
      <c r="R61" s="115"/>
      <c r="S61" s="115"/>
    </row>
    <row r="62" spans="3:19" ht="45" customHeight="1" x14ac:dyDescent="0.25">
      <c r="C62" s="119"/>
      <c r="D62" s="142">
        <v>12</v>
      </c>
      <c r="E62" s="146" t="s">
        <v>941</v>
      </c>
      <c r="F62" s="147" t="s">
        <v>1038</v>
      </c>
      <c r="G62" s="147" t="s">
        <v>28</v>
      </c>
      <c r="H62" s="151" t="s">
        <v>1073</v>
      </c>
      <c r="I62" s="147" t="s">
        <v>542</v>
      </c>
      <c r="J62" s="243" t="s">
        <v>1252</v>
      </c>
      <c r="K62" s="284">
        <v>163200.20000000001</v>
      </c>
      <c r="L62" s="147" t="s">
        <v>1040</v>
      </c>
      <c r="M62" s="152" t="s">
        <v>1610</v>
      </c>
      <c r="O62" s="124"/>
      <c r="P62" s="124"/>
      <c r="Q62" s="124"/>
      <c r="R62" s="115"/>
      <c r="S62" s="115"/>
    </row>
    <row r="63" spans="3:19" ht="45" customHeight="1" x14ac:dyDescent="0.25">
      <c r="C63" s="119"/>
      <c r="D63" s="142">
        <v>13</v>
      </c>
      <c r="E63" s="146" t="s">
        <v>941</v>
      </c>
      <c r="F63" s="147" t="s">
        <v>1038</v>
      </c>
      <c r="G63" s="147" t="s">
        <v>28</v>
      </c>
      <c r="H63" s="151" t="s">
        <v>1074</v>
      </c>
      <c r="I63" s="147" t="s">
        <v>542</v>
      </c>
      <c r="J63" s="243" t="s">
        <v>1252</v>
      </c>
      <c r="K63" s="284">
        <v>163200.20000000001</v>
      </c>
      <c r="L63" s="147" t="s">
        <v>1040</v>
      </c>
      <c r="M63" s="152" t="s">
        <v>1610</v>
      </c>
      <c r="O63" s="124"/>
      <c r="P63" s="124"/>
      <c r="Q63" s="124"/>
      <c r="R63" s="115"/>
      <c r="S63" s="115"/>
    </row>
    <row r="64" spans="3:19" ht="45" customHeight="1" x14ac:dyDescent="0.25">
      <c r="C64" s="119"/>
      <c r="D64" s="142">
        <v>14</v>
      </c>
      <c r="E64" s="146" t="s">
        <v>941</v>
      </c>
      <c r="F64" s="147" t="s">
        <v>1038</v>
      </c>
      <c r="G64" s="147" t="s">
        <v>28</v>
      </c>
      <c r="H64" s="151" t="s">
        <v>1075</v>
      </c>
      <c r="I64" s="147" t="s">
        <v>542</v>
      </c>
      <c r="J64" s="243" t="s">
        <v>1252</v>
      </c>
      <c r="K64" s="284">
        <v>163200.20000000001</v>
      </c>
      <c r="L64" s="147" t="s">
        <v>1040</v>
      </c>
      <c r="M64" s="152" t="s">
        <v>1610</v>
      </c>
      <c r="O64" s="124"/>
      <c r="P64" s="124"/>
      <c r="Q64" s="124"/>
      <c r="R64" s="115"/>
      <c r="S64" s="115"/>
    </row>
    <row r="65" spans="3:19" ht="45" customHeight="1" x14ac:dyDescent="0.25">
      <c r="C65" s="119"/>
      <c r="D65" s="142">
        <v>15</v>
      </c>
      <c r="E65" s="146" t="s">
        <v>941</v>
      </c>
      <c r="F65" s="147" t="s">
        <v>1038</v>
      </c>
      <c r="G65" s="147" t="s">
        <v>28</v>
      </c>
      <c r="H65" s="151" t="s">
        <v>1076</v>
      </c>
      <c r="I65" s="147" t="s">
        <v>542</v>
      </c>
      <c r="J65" s="243" t="s">
        <v>1252</v>
      </c>
      <c r="K65" s="284">
        <v>163200.20000000001</v>
      </c>
      <c r="L65" s="147" t="s">
        <v>1040</v>
      </c>
      <c r="M65" s="152" t="s">
        <v>1610</v>
      </c>
      <c r="O65" s="124"/>
      <c r="P65" s="124"/>
      <c r="Q65" s="124"/>
      <c r="R65" s="115"/>
      <c r="S65" s="115"/>
    </row>
    <row r="66" spans="3:19" ht="45" customHeight="1" x14ac:dyDescent="0.25">
      <c r="C66" s="119"/>
      <c r="D66" s="142">
        <v>16</v>
      </c>
      <c r="E66" s="146" t="s">
        <v>941</v>
      </c>
      <c r="F66" s="147" t="s">
        <v>1038</v>
      </c>
      <c r="G66" s="147" t="s">
        <v>28</v>
      </c>
      <c r="H66" s="151" t="s">
        <v>1077</v>
      </c>
      <c r="I66" s="147" t="s">
        <v>542</v>
      </c>
      <c r="J66" s="243" t="s">
        <v>1252</v>
      </c>
      <c r="K66" s="284">
        <v>163200.20000000001</v>
      </c>
      <c r="L66" s="147" t="s">
        <v>1040</v>
      </c>
      <c r="M66" s="152" t="s">
        <v>1610</v>
      </c>
      <c r="O66" s="124"/>
      <c r="P66" s="124"/>
      <c r="Q66" s="124"/>
      <c r="R66" s="115"/>
      <c r="S66" s="115"/>
    </row>
    <row r="67" spans="3:19" ht="45" customHeight="1" x14ac:dyDescent="0.25">
      <c r="C67" s="119"/>
      <c r="D67" s="142">
        <v>17</v>
      </c>
      <c r="E67" s="146" t="s">
        <v>941</v>
      </c>
      <c r="F67" s="147" t="s">
        <v>1038</v>
      </c>
      <c r="G67" s="147" t="s">
        <v>28</v>
      </c>
      <c r="H67" s="151" t="s">
        <v>1078</v>
      </c>
      <c r="I67" s="147" t="s">
        <v>542</v>
      </c>
      <c r="J67" s="243" t="s">
        <v>1252</v>
      </c>
      <c r="K67" s="284">
        <v>163200.20000000001</v>
      </c>
      <c r="L67" s="147" t="s">
        <v>1040</v>
      </c>
      <c r="M67" s="152" t="s">
        <v>1610</v>
      </c>
      <c r="O67" s="124"/>
      <c r="P67" s="124"/>
      <c r="Q67" s="124"/>
      <c r="R67" s="115"/>
      <c r="S67" s="115"/>
    </row>
    <row r="68" spans="3:19" ht="45" customHeight="1" x14ac:dyDescent="0.25">
      <c r="C68" s="119"/>
      <c r="D68" s="142">
        <v>18</v>
      </c>
      <c r="E68" s="146" t="s">
        <v>941</v>
      </c>
      <c r="F68" s="147" t="s">
        <v>1038</v>
      </c>
      <c r="G68" s="147" t="s">
        <v>28</v>
      </c>
      <c r="H68" s="151" t="s">
        <v>1079</v>
      </c>
      <c r="I68" s="147" t="s">
        <v>542</v>
      </c>
      <c r="J68" s="243" t="s">
        <v>1252</v>
      </c>
      <c r="K68" s="284">
        <v>163200.20000000001</v>
      </c>
      <c r="L68" s="147" t="s">
        <v>1040</v>
      </c>
      <c r="M68" s="152" t="s">
        <v>1610</v>
      </c>
      <c r="O68" s="124"/>
      <c r="P68" s="124"/>
      <c r="Q68" s="124"/>
      <c r="R68" s="115"/>
      <c r="S68" s="115"/>
    </row>
    <row r="69" spans="3:19" ht="45" customHeight="1" x14ac:dyDescent="0.25">
      <c r="C69" s="119"/>
      <c r="D69" s="142">
        <v>19</v>
      </c>
      <c r="E69" s="146" t="s">
        <v>941</v>
      </c>
      <c r="F69" s="147" t="s">
        <v>1038</v>
      </c>
      <c r="G69" s="147" t="s">
        <v>28</v>
      </c>
      <c r="H69" s="151" t="s">
        <v>1080</v>
      </c>
      <c r="I69" s="147" t="s">
        <v>542</v>
      </c>
      <c r="J69" s="243" t="s">
        <v>1252</v>
      </c>
      <c r="K69" s="284">
        <v>163200.20000000001</v>
      </c>
      <c r="L69" s="147" t="s">
        <v>1040</v>
      </c>
      <c r="M69" s="152" t="s">
        <v>1610</v>
      </c>
      <c r="O69" s="124"/>
      <c r="P69" s="124"/>
      <c r="Q69" s="124"/>
      <c r="R69" s="115"/>
      <c r="S69" s="115"/>
    </row>
    <row r="70" spans="3:19" ht="45" customHeight="1" x14ac:dyDescent="0.25">
      <c r="C70" s="119"/>
      <c r="D70" s="142">
        <v>20</v>
      </c>
      <c r="E70" s="146" t="s">
        <v>941</v>
      </c>
      <c r="F70" s="147" t="s">
        <v>1038</v>
      </c>
      <c r="G70" s="147" t="s">
        <v>28</v>
      </c>
      <c r="H70" s="151" t="s">
        <v>1081</v>
      </c>
      <c r="I70" s="147" t="s">
        <v>542</v>
      </c>
      <c r="J70" s="243" t="s">
        <v>1252</v>
      </c>
      <c r="K70" s="284">
        <v>163200.20000000001</v>
      </c>
      <c r="L70" s="147" t="s">
        <v>1040</v>
      </c>
      <c r="M70" s="152" t="s">
        <v>1610</v>
      </c>
      <c r="O70" s="124"/>
      <c r="P70" s="124"/>
      <c r="Q70" s="124"/>
      <c r="R70" s="115"/>
      <c r="S70" s="115"/>
    </row>
    <row r="71" spans="3:19" ht="45" customHeight="1" x14ac:dyDescent="0.25">
      <c r="C71" s="119"/>
      <c r="D71" s="142">
        <v>21</v>
      </c>
      <c r="E71" s="146" t="s">
        <v>941</v>
      </c>
      <c r="F71" s="147" t="s">
        <v>1038</v>
      </c>
      <c r="G71" s="147" t="s">
        <v>28</v>
      </c>
      <c r="H71" s="151" t="s">
        <v>1082</v>
      </c>
      <c r="I71" s="147" t="s">
        <v>542</v>
      </c>
      <c r="J71" s="243" t="s">
        <v>1252</v>
      </c>
      <c r="K71" s="284">
        <v>163200.20000000001</v>
      </c>
      <c r="L71" s="147" t="s">
        <v>1040</v>
      </c>
      <c r="M71" s="152" t="s">
        <v>1610</v>
      </c>
      <c r="O71" s="124"/>
      <c r="P71" s="124"/>
      <c r="Q71" s="124"/>
      <c r="R71" s="115"/>
      <c r="S71" s="115"/>
    </row>
    <row r="72" spans="3:19" ht="45" customHeight="1" x14ac:dyDescent="0.25">
      <c r="C72" s="119"/>
      <c r="D72" s="142">
        <v>22</v>
      </c>
      <c r="E72" s="316">
        <v>44480</v>
      </c>
      <c r="F72" s="257" t="s">
        <v>1473</v>
      </c>
      <c r="G72" s="257" t="s">
        <v>336</v>
      </c>
      <c r="H72" s="260" t="s">
        <v>1474</v>
      </c>
      <c r="I72" s="257" t="s">
        <v>888</v>
      </c>
      <c r="J72" s="257" t="s">
        <v>101</v>
      </c>
      <c r="K72" s="260" t="s">
        <v>1475</v>
      </c>
      <c r="L72" s="257" t="s">
        <v>1476</v>
      </c>
      <c r="M72" s="257" t="s">
        <v>613</v>
      </c>
      <c r="O72" s="124"/>
      <c r="P72" s="124"/>
      <c r="Q72" s="124"/>
      <c r="R72" s="115"/>
      <c r="S72" s="115"/>
    </row>
    <row r="73" spans="3:19" ht="45" customHeight="1" x14ac:dyDescent="0.25">
      <c r="C73" s="119"/>
      <c r="D73" s="145"/>
      <c r="E73" s="124"/>
      <c r="F73" s="124"/>
      <c r="G73" s="124"/>
      <c r="H73" s="145"/>
      <c r="I73" s="124"/>
      <c r="J73" s="124"/>
      <c r="K73" s="124"/>
      <c r="L73" s="124"/>
      <c r="M73" s="124"/>
      <c r="N73" s="124"/>
      <c r="O73" s="124"/>
      <c r="P73" s="124"/>
      <c r="Q73" s="124"/>
      <c r="R73" s="115"/>
      <c r="S73" s="115"/>
    </row>
    <row r="74" spans="3:19" ht="45" customHeight="1" thickBot="1" x14ac:dyDescent="0.3">
      <c r="C74" s="119"/>
      <c r="D74" s="124"/>
      <c r="E74" s="124"/>
      <c r="F74" s="124"/>
      <c r="G74" s="145"/>
      <c r="H74" s="124"/>
      <c r="I74" s="124"/>
      <c r="J74" s="124"/>
      <c r="K74" s="124"/>
      <c r="L74" s="124"/>
      <c r="M74" s="124"/>
      <c r="N74" s="124"/>
      <c r="O74" s="124"/>
      <c r="P74" s="124"/>
      <c r="Q74" s="124"/>
      <c r="R74" s="115"/>
      <c r="S74" s="115"/>
    </row>
    <row r="75" spans="3:19" ht="45" customHeight="1" thickBot="1" x14ac:dyDescent="0.4">
      <c r="C75" s="119"/>
      <c r="D75" s="1308" t="s">
        <v>104</v>
      </c>
      <c r="E75" s="1309"/>
      <c r="F75" s="1309"/>
      <c r="G75" s="1309"/>
      <c r="H75" s="1309"/>
      <c r="I75" s="1309"/>
      <c r="J75" s="1309"/>
      <c r="K75" s="1309"/>
      <c r="L75" s="1309"/>
      <c r="M75" s="1309"/>
      <c r="N75" s="1309"/>
      <c r="O75" s="1309"/>
      <c r="P75" s="1309"/>
      <c r="Q75" s="1309"/>
      <c r="R75" s="1310"/>
      <c r="S75" s="115"/>
    </row>
    <row r="76" spans="3:19" ht="45" customHeight="1" x14ac:dyDescent="0.35">
      <c r="C76" s="119"/>
      <c r="D76" s="1320" t="s">
        <v>58</v>
      </c>
      <c r="E76" s="1321"/>
      <c r="F76" s="1321"/>
      <c r="G76" s="1321"/>
      <c r="H76" s="1321"/>
      <c r="I76" s="1321"/>
      <c r="J76" s="1321"/>
      <c r="K76" s="1321"/>
      <c r="L76" s="213"/>
      <c r="M76" s="213"/>
      <c r="N76" s="213"/>
      <c r="O76" s="213"/>
      <c r="P76" s="213"/>
      <c r="Q76" s="213"/>
      <c r="R76" s="204"/>
      <c r="S76" s="115"/>
    </row>
    <row r="77" spans="3:19" ht="45" customHeight="1" x14ac:dyDescent="0.25">
      <c r="C77" s="119"/>
      <c r="D77" s="122" t="s">
        <v>9</v>
      </c>
      <c r="E77" s="122" t="s">
        <v>59</v>
      </c>
      <c r="F77" s="122" t="s">
        <v>12</v>
      </c>
      <c r="G77" s="121" t="s">
        <v>71</v>
      </c>
      <c r="H77" s="122" t="s">
        <v>106</v>
      </c>
      <c r="I77" s="122" t="s">
        <v>73</v>
      </c>
      <c r="J77" s="122" t="s">
        <v>107</v>
      </c>
      <c r="K77" s="123" t="s">
        <v>21</v>
      </c>
      <c r="L77" s="124"/>
      <c r="M77" s="124"/>
      <c r="N77" s="124"/>
      <c r="O77" s="124"/>
      <c r="P77" s="124"/>
      <c r="Q77" s="124"/>
      <c r="R77" s="115"/>
      <c r="S77" s="115"/>
    </row>
    <row r="78" spans="3:19" ht="45" customHeight="1" x14ac:dyDescent="0.25">
      <c r="C78" s="119"/>
      <c r="D78" s="159"/>
      <c r="E78" s="144"/>
      <c r="F78" s="144"/>
      <c r="G78" s="159"/>
      <c r="H78" s="144"/>
      <c r="I78" s="144"/>
      <c r="J78" s="159"/>
      <c r="K78" s="160"/>
      <c r="L78" s="124"/>
      <c r="M78" s="124"/>
      <c r="N78" s="124"/>
      <c r="O78" s="124"/>
      <c r="P78" s="124"/>
      <c r="Q78" s="124"/>
      <c r="R78" s="115"/>
      <c r="S78" s="115"/>
    </row>
    <row r="79" spans="3:19" ht="45" customHeight="1" x14ac:dyDescent="0.25">
      <c r="C79" s="119"/>
      <c r="D79" s="120"/>
      <c r="E79" s="161"/>
      <c r="F79" s="120"/>
      <c r="G79" s="120"/>
      <c r="H79" s="120"/>
      <c r="I79" s="120"/>
      <c r="J79" s="120"/>
      <c r="K79" s="106"/>
      <c r="L79" s="124"/>
      <c r="M79" s="124"/>
      <c r="N79" s="124"/>
      <c r="O79" s="124"/>
      <c r="P79" s="124"/>
      <c r="Q79" s="124"/>
      <c r="R79" s="115"/>
      <c r="S79" s="115"/>
    </row>
    <row r="80" spans="3:19" ht="45" customHeight="1" x14ac:dyDescent="0.25">
      <c r="C80" s="119"/>
      <c r="D80" s="124"/>
      <c r="E80" s="124"/>
      <c r="F80" s="124"/>
      <c r="G80" s="145"/>
      <c r="H80" s="124"/>
      <c r="I80" s="124"/>
      <c r="J80" s="124"/>
      <c r="K80" s="124"/>
      <c r="L80" s="124"/>
      <c r="M80" s="124"/>
      <c r="N80" s="124"/>
      <c r="O80" s="124"/>
      <c r="P80" s="124"/>
      <c r="Q80" s="124"/>
      <c r="R80" s="115"/>
      <c r="S80" s="115"/>
    </row>
    <row r="81" spans="3:19" ht="45" customHeight="1" thickBot="1" x14ac:dyDescent="0.3">
      <c r="C81" s="119"/>
      <c r="D81" s="124"/>
      <c r="E81" s="124"/>
      <c r="F81" s="124"/>
      <c r="G81" s="145"/>
      <c r="H81" s="124"/>
      <c r="I81" s="124"/>
      <c r="J81" s="124"/>
      <c r="K81" s="124"/>
      <c r="L81" s="124"/>
      <c r="M81" s="124"/>
      <c r="N81" s="124"/>
      <c r="O81" s="124"/>
      <c r="P81" s="124"/>
      <c r="Q81" s="124"/>
      <c r="R81" s="115"/>
      <c r="S81" s="115"/>
    </row>
    <row r="82" spans="3:19" ht="45" customHeight="1" thickBot="1" x14ac:dyDescent="0.4">
      <c r="C82" s="119"/>
      <c r="D82" s="1308" t="s">
        <v>113</v>
      </c>
      <c r="E82" s="1309"/>
      <c r="F82" s="1309"/>
      <c r="G82" s="1309"/>
      <c r="H82" s="1309"/>
      <c r="I82" s="1309"/>
      <c r="J82" s="1309"/>
      <c r="K82" s="1309"/>
      <c r="L82" s="1309"/>
      <c r="M82" s="1309"/>
      <c r="N82" s="1309"/>
      <c r="O82" s="1309"/>
      <c r="P82" s="1309"/>
      <c r="Q82" s="1309"/>
      <c r="R82" s="1310"/>
      <c r="S82" s="115"/>
    </row>
    <row r="83" spans="3:19" ht="45" customHeight="1" x14ac:dyDescent="0.35">
      <c r="C83" s="119"/>
      <c r="D83" s="203"/>
      <c r="E83" s="203"/>
      <c r="F83" s="203"/>
      <c r="G83" s="203"/>
      <c r="H83" s="203"/>
      <c r="I83" s="203"/>
      <c r="J83" s="203"/>
      <c r="K83" s="203"/>
      <c r="L83" s="203"/>
      <c r="M83" s="203"/>
      <c r="N83" s="203"/>
      <c r="O83" s="203"/>
      <c r="P83" s="203"/>
      <c r="Q83" s="203"/>
      <c r="R83" s="212"/>
      <c r="S83" s="115"/>
    </row>
    <row r="84" spans="3:19" ht="45" customHeight="1" x14ac:dyDescent="0.35">
      <c r="C84" s="119"/>
      <c r="D84" s="1320" t="s">
        <v>1611</v>
      </c>
      <c r="E84" s="1321"/>
      <c r="F84" s="1321"/>
      <c r="G84" s="1321"/>
      <c r="H84" s="1321"/>
      <c r="I84" s="1321"/>
      <c r="J84" s="1321"/>
      <c r="K84" s="1321"/>
      <c r="L84" s="1321"/>
      <c r="M84" s="1321"/>
      <c r="N84" s="1321"/>
      <c r="O84" s="1321"/>
      <c r="P84" s="1322"/>
      <c r="Q84" s="215"/>
      <c r="R84" s="204"/>
      <c r="S84" s="115"/>
    </row>
    <row r="85" spans="3:19" ht="45" customHeight="1" x14ac:dyDescent="0.25">
      <c r="C85" s="119"/>
      <c r="D85" s="122" t="s">
        <v>9</v>
      </c>
      <c r="E85" s="122" t="s">
        <v>10</v>
      </c>
      <c r="F85" s="122" t="s">
        <v>115</v>
      </c>
      <c r="G85" s="121" t="s">
        <v>12</v>
      </c>
      <c r="H85" s="122" t="s">
        <v>71</v>
      </c>
      <c r="I85" s="122" t="s">
        <v>72</v>
      </c>
      <c r="J85" s="122" t="s">
        <v>116</v>
      </c>
      <c r="K85" s="123" t="s">
        <v>73</v>
      </c>
      <c r="L85" s="122" t="s">
        <v>117</v>
      </c>
      <c r="M85" s="122" t="s">
        <v>118</v>
      </c>
      <c r="N85" s="121" t="s">
        <v>47</v>
      </c>
      <c r="O85" s="122" t="s">
        <v>21</v>
      </c>
      <c r="Q85" s="124"/>
      <c r="R85" s="115"/>
      <c r="S85" s="115"/>
    </row>
    <row r="86" spans="3:19" ht="45" customHeight="1" x14ac:dyDescent="0.25">
      <c r="C86" s="119"/>
      <c r="D86" s="143">
        <v>1</v>
      </c>
      <c r="E86" s="235" t="s">
        <v>1221</v>
      </c>
      <c r="F86" s="234"/>
      <c r="G86" s="232" t="s">
        <v>136</v>
      </c>
      <c r="H86" s="234" t="s">
        <v>1274</v>
      </c>
      <c r="I86" s="234" t="s">
        <v>1275</v>
      </c>
      <c r="J86" s="232" t="s">
        <v>171</v>
      </c>
      <c r="K86" s="234" t="s">
        <v>124</v>
      </c>
      <c r="L86" s="234" t="s">
        <v>124</v>
      </c>
      <c r="M86" s="234" t="s">
        <v>124</v>
      </c>
      <c r="N86" s="239" t="s">
        <v>124</v>
      </c>
      <c r="O86" s="127" t="s">
        <v>1412</v>
      </c>
      <c r="P86" s="165"/>
      <c r="Q86" s="166"/>
      <c r="R86" s="115"/>
      <c r="S86" s="115"/>
    </row>
    <row r="87" spans="3:19" ht="45" customHeight="1" x14ac:dyDescent="0.25">
      <c r="C87" s="119"/>
      <c r="D87" s="143">
        <v>2</v>
      </c>
      <c r="E87" s="235" t="s">
        <v>1179</v>
      </c>
      <c r="F87" s="234" t="s">
        <v>1288</v>
      </c>
      <c r="G87" s="232" t="s">
        <v>28</v>
      </c>
      <c r="H87" s="234" t="s">
        <v>1289</v>
      </c>
      <c r="I87" s="234" t="s">
        <v>1290</v>
      </c>
      <c r="J87" s="232" t="s">
        <v>171</v>
      </c>
      <c r="K87" s="234" t="s">
        <v>1291</v>
      </c>
      <c r="L87" s="234" t="s">
        <v>1292</v>
      </c>
      <c r="M87" s="234" t="s">
        <v>1293</v>
      </c>
      <c r="N87" s="239">
        <v>374358</v>
      </c>
      <c r="O87" s="127" t="s">
        <v>535</v>
      </c>
      <c r="P87" s="165"/>
      <c r="Q87" s="166"/>
      <c r="R87" s="115"/>
      <c r="S87" s="115"/>
    </row>
    <row r="88" spans="3:19" ht="45" customHeight="1" x14ac:dyDescent="0.25">
      <c r="C88" s="119"/>
      <c r="D88" s="143">
        <v>3</v>
      </c>
      <c r="E88" s="235" t="s">
        <v>1415</v>
      </c>
      <c r="F88" s="234" t="s">
        <v>1416</v>
      </c>
      <c r="G88" s="232" t="s">
        <v>28</v>
      </c>
      <c r="H88" s="234" t="s">
        <v>1417</v>
      </c>
      <c r="I88" s="234" t="s">
        <v>1089</v>
      </c>
      <c r="J88" s="232" t="s">
        <v>1418</v>
      </c>
      <c r="K88" s="234" t="s">
        <v>1265</v>
      </c>
      <c r="L88" s="234" t="s">
        <v>575</v>
      </c>
      <c r="M88" s="234" t="s">
        <v>1419</v>
      </c>
      <c r="N88" s="239" t="s">
        <v>1420</v>
      </c>
      <c r="O88" s="234" t="s">
        <v>1273</v>
      </c>
      <c r="P88" s="165"/>
      <c r="Q88" s="166"/>
      <c r="R88" s="115"/>
      <c r="S88" s="115"/>
    </row>
    <row r="89" spans="3:19" ht="45" customHeight="1" x14ac:dyDescent="0.25">
      <c r="C89" s="119"/>
      <c r="D89" s="143">
        <v>4</v>
      </c>
      <c r="E89" s="224" t="s">
        <v>1514</v>
      </c>
      <c r="F89" s="127" t="s">
        <v>1612</v>
      </c>
      <c r="G89" s="227" t="s">
        <v>48</v>
      </c>
      <c r="H89" s="127" t="s">
        <v>1613</v>
      </c>
      <c r="I89" s="127" t="s">
        <v>276</v>
      </c>
      <c r="J89" s="227" t="s">
        <v>1614</v>
      </c>
      <c r="K89" s="127" t="s">
        <v>124</v>
      </c>
      <c r="L89" s="127" t="s">
        <v>1518</v>
      </c>
      <c r="M89" s="127" t="s">
        <v>1615</v>
      </c>
      <c r="N89" s="238" t="s">
        <v>124</v>
      </c>
      <c r="O89" s="135" t="s">
        <v>1616</v>
      </c>
      <c r="P89" s="165"/>
      <c r="Q89" s="166"/>
      <c r="R89" s="115"/>
      <c r="S89" s="115"/>
    </row>
    <row r="90" spans="3:19" ht="45" customHeight="1" x14ac:dyDescent="0.25">
      <c r="C90" s="119"/>
      <c r="D90" s="143">
        <v>5</v>
      </c>
      <c r="E90" s="224" t="s">
        <v>1514</v>
      </c>
      <c r="F90" s="127" t="s">
        <v>1515</v>
      </c>
      <c r="G90" s="227" t="s">
        <v>48</v>
      </c>
      <c r="H90" s="127" t="s">
        <v>1516</v>
      </c>
      <c r="I90" s="127" t="s">
        <v>276</v>
      </c>
      <c r="J90" s="227" t="s">
        <v>1517</v>
      </c>
      <c r="K90" s="127" t="s">
        <v>124</v>
      </c>
      <c r="L90" s="127" t="s">
        <v>1518</v>
      </c>
      <c r="M90" s="127" t="s">
        <v>1519</v>
      </c>
      <c r="N90" s="238" t="s">
        <v>124</v>
      </c>
      <c r="O90" s="127" t="s">
        <v>1520</v>
      </c>
      <c r="P90" s="165"/>
      <c r="Q90" s="166"/>
      <c r="R90" s="115"/>
      <c r="S90" s="115"/>
    </row>
    <row r="91" spans="3:19" ht="45" customHeight="1" x14ac:dyDescent="0.25">
      <c r="C91" s="119"/>
      <c r="D91" s="143">
        <v>6</v>
      </c>
      <c r="E91" s="202" t="s">
        <v>1514</v>
      </c>
      <c r="F91" s="135" t="s">
        <v>1617</v>
      </c>
      <c r="G91" s="230" t="s">
        <v>48</v>
      </c>
      <c r="H91" s="135" t="s">
        <v>1618</v>
      </c>
      <c r="I91" s="135" t="s">
        <v>276</v>
      </c>
      <c r="J91" s="230"/>
      <c r="K91" s="135" t="s">
        <v>124</v>
      </c>
      <c r="L91" s="135"/>
      <c r="M91" s="135"/>
      <c r="N91" s="240" t="s">
        <v>124</v>
      </c>
      <c r="O91" s="135" t="s">
        <v>1619</v>
      </c>
      <c r="P91" s="165"/>
      <c r="Q91" s="166"/>
      <c r="R91" s="115"/>
      <c r="S91" s="115"/>
    </row>
    <row r="92" spans="3:19" ht="45" customHeight="1" x14ac:dyDescent="0.25">
      <c r="C92" s="119"/>
      <c r="D92" s="143">
        <v>7</v>
      </c>
      <c r="E92" s="202" t="s">
        <v>1529</v>
      </c>
      <c r="F92" s="135" t="s">
        <v>1530</v>
      </c>
      <c r="G92" s="230" t="s">
        <v>28</v>
      </c>
      <c r="H92" s="135" t="s">
        <v>1531</v>
      </c>
      <c r="I92" s="135" t="s">
        <v>1532</v>
      </c>
      <c r="J92" s="230" t="s">
        <v>1533</v>
      </c>
      <c r="K92" s="135" t="s">
        <v>124</v>
      </c>
      <c r="L92" s="135" t="s">
        <v>1534</v>
      </c>
      <c r="M92" s="135" t="s">
        <v>1535</v>
      </c>
      <c r="N92" s="240">
        <v>6673433</v>
      </c>
      <c r="O92" s="135" t="s">
        <v>32</v>
      </c>
      <c r="P92" s="165"/>
      <c r="Q92" s="166"/>
      <c r="R92" s="115"/>
      <c r="S92" s="115"/>
    </row>
    <row r="93" spans="3:19" ht="45" customHeight="1" x14ac:dyDescent="0.25">
      <c r="C93" s="119"/>
      <c r="D93" s="143">
        <v>8</v>
      </c>
      <c r="E93" s="202" t="s">
        <v>1540</v>
      </c>
      <c r="F93" s="135" t="s">
        <v>1551</v>
      </c>
      <c r="G93" s="230" t="s">
        <v>121</v>
      </c>
      <c r="H93" s="135" t="s">
        <v>1552</v>
      </c>
      <c r="I93" s="135" t="s">
        <v>1553</v>
      </c>
      <c r="J93" s="230" t="s">
        <v>159</v>
      </c>
      <c r="K93" s="135" t="s">
        <v>124</v>
      </c>
      <c r="L93" s="135" t="s">
        <v>581</v>
      </c>
      <c r="M93" s="135" t="s">
        <v>1554</v>
      </c>
      <c r="N93" s="240" t="s">
        <v>1555</v>
      </c>
      <c r="O93" s="135" t="s">
        <v>32</v>
      </c>
      <c r="P93" s="165"/>
      <c r="Q93" s="166"/>
      <c r="R93" s="115"/>
      <c r="S93" s="115"/>
    </row>
    <row r="94" spans="3:19" ht="45" customHeight="1" x14ac:dyDescent="0.25">
      <c r="C94" s="119"/>
      <c r="D94" s="142">
        <v>9</v>
      </c>
      <c r="E94" s="224" t="s">
        <v>210</v>
      </c>
      <c r="F94" s="127" t="s">
        <v>211</v>
      </c>
      <c r="G94" s="227" t="s">
        <v>136</v>
      </c>
      <c r="H94" s="127" t="s">
        <v>212</v>
      </c>
      <c r="I94" s="127" t="s">
        <v>213</v>
      </c>
      <c r="J94" s="227" t="s">
        <v>214</v>
      </c>
      <c r="K94" s="127" t="s">
        <v>90</v>
      </c>
      <c r="L94" s="127" t="s">
        <v>215</v>
      </c>
      <c r="M94" s="127" t="s">
        <v>216</v>
      </c>
      <c r="N94" s="238" t="s">
        <v>1421</v>
      </c>
      <c r="O94" s="127" t="s">
        <v>1513</v>
      </c>
      <c r="P94" s="165"/>
      <c r="Q94" s="166"/>
      <c r="R94" s="115"/>
      <c r="S94" s="115"/>
    </row>
    <row r="95" spans="3:19" ht="45" customHeight="1" x14ac:dyDescent="0.25">
      <c r="C95" s="119"/>
      <c r="D95" s="142">
        <v>10</v>
      </c>
      <c r="E95" s="224" t="s">
        <v>210</v>
      </c>
      <c r="F95" s="127" t="s">
        <v>218</v>
      </c>
      <c r="G95" s="227" t="s">
        <v>136</v>
      </c>
      <c r="H95" s="127" t="s">
        <v>219</v>
      </c>
      <c r="I95" s="127" t="s">
        <v>220</v>
      </c>
      <c r="J95" s="227" t="s">
        <v>221</v>
      </c>
      <c r="K95" s="127" t="s">
        <v>90</v>
      </c>
      <c r="L95" s="127" t="s">
        <v>222</v>
      </c>
      <c r="M95" s="127" t="s">
        <v>223</v>
      </c>
      <c r="N95" s="238" t="s">
        <v>1422</v>
      </c>
      <c r="O95" s="127" t="s">
        <v>1513</v>
      </c>
      <c r="P95" s="165"/>
      <c r="Q95" s="166"/>
      <c r="R95" s="115"/>
      <c r="S95" s="115"/>
    </row>
    <row r="96" spans="3:19" ht="45" customHeight="1" x14ac:dyDescent="0.25">
      <c r="C96" s="119"/>
      <c r="D96" s="142">
        <v>11</v>
      </c>
      <c r="E96" s="224">
        <v>44218</v>
      </c>
      <c r="F96" s="127" t="s">
        <v>225</v>
      </c>
      <c r="G96" s="227" t="s">
        <v>136</v>
      </c>
      <c r="H96" s="127" t="s">
        <v>226</v>
      </c>
      <c r="I96" s="127" t="s">
        <v>227</v>
      </c>
      <c r="J96" s="227" t="s">
        <v>228</v>
      </c>
      <c r="K96" s="127" t="s">
        <v>1424</v>
      </c>
      <c r="L96" s="127" t="s">
        <v>230</v>
      </c>
      <c r="M96" s="127" t="s">
        <v>231</v>
      </c>
      <c r="N96" s="238" t="s">
        <v>232</v>
      </c>
      <c r="O96" s="127" t="s">
        <v>1513</v>
      </c>
      <c r="P96" s="165"/>
      <c r="Q96" s="166"/>
      <c r="R96" s="115"/>
      <c r="S96" s="115"/>
    </row>
    <row r="97" spans="3:19" ht="45" customHeight="1" x14ac:dyDescent="0.25">
      <c r="C97" s="119"/>
      <c r="D97" s="142">
        <v>12</v>
      </c>
      <c r="E97" s="127" t="s">
        <v>242</v>
      </c>
      <c r="F97" s="127" t="s">
        <v>243</v>
      </c>
      <c r="G97" s="227" t="s">
        <v>23</v>
      </c>
      <c r="H97" s="127" t="s">
        <v>244</v>
      </c>
      <c r="I97" s="127" t="s">
        <v>245</v>
      </c>
      <c r="J97" s="227" t="s">
        <v>246</v>
      </c>
      <c r="K97" s="127" t="s">
        <v>90</v>
      </c>
      <c r="L97" s="127" t="s">
        <v>756</v>
      </c>
      <c r="M97" s="127" t="s">
        <v>750</v>
      </c>
      <c r="N97" s="238"/>
      <c r="O97" s="127" t="s">
        <v>1317</v>
      </c>
      <c r="Q97" s="131"/>
      <c r="R97" s="115"/>
      <c r="S97" s="115"/>
    </row>
    <row r="98" spans="3:19" ht="45" customHeight="1" x14ac:dyDescent="0.25">
      <c r="C98" s="119"/>
      <c r="D98" s="142">
        <v>13</v>
      </c>
      <c r="E98" s="127" t="s">
        <v>248</v>
      </c>
      <c r="F98" s="127" t="s">
        <v>905</v>
      </c>
      <c r="G98" s="227" t="s">
        <v>23</v>
      </c>
      <c r="H98" s="127" t="s">
        <v>249</v>
      </c>
      <c r="I98" s="127" t="s">
        <v>250</v>
      </c>
      <c r="J98" s="227" t="s">
        <v>251</v>
      </c>
      <c r="K98" s="127" t="s">
        <v>252</v>
      </c>
      <c r="L98" s="127" t="s">
        <v>1318</v>
      </c>
      <c r="M98" s="127" t="s">
        <v>1319</v>
      </c>
      <c r="N98" s="238"/>
      <c r="O98" s="127" t="s">
        <v>1320</v>
      </c>
      <c r="Q98" s="131"/>
      <c r="R98" s="115"/>
      <c r="S98" s="115"/>
    </row>
    <row r="99" spans="3:19" ht="45" customHeight="1" x14ac:dyDescent="0.25">
      <c r="C99" s="119"/>
      <c r="D99" s="142">
        <v>14</v>
      </c>
      <c r="E99" s="127" t="s">
        <v>1031</v>
      </c>
      <c r="F99" s="127" t="s">
        <v>1096</v>
      </c>
      <c r="G99" s="227" t="s">
        <v>136</v>
      </c>
      <c r="H99" s="127" t="s">
        <v>1097</v>
      </c>
      <c r="I99" s="127" t="s">
        <v>1098</v>
      </c>
      <c r="J99" s="227" t="s">
        <v>1099</v>
      </c>
      <c r="K99" s="127" t="s">
        <v>90</v>
      </c>
      <c r="L99" s="127" t="s">
        <v>1100</v>
      </c>
      <c r="M99" s="127" t="s">
        <v>1101</v>
      </c>
      <c r="N99" s="238" t="s">
        <v>1102</v>
      </c>
      <c r="O99" s="127" t="s">
        <v>1513</v>
      </c>
      <c r="Q99" s="131"/>
      <c r="R99" s="115"/>
      <c r="S99" s="115"/>
    </row>
    <row r="100" spans="3:19" ht="45" customHeight="1" x14ac:dyDescent="0.25">
      <c r="C100" s="119"/>
      <c r="D100" s="142">
        <v>15</v>
      </c>
      <c r="E100" s="127" t="s">
        <v>1478</v>
      </c>
      <c r="F100" s="127" t="s">
        <v>1479</v>
      </c>
      <c r="G100" s="130" t="s">
        <v>23</v>
      </c>
      <c r="H100" s="238" t="s">
        <v>1323</v>
      </c>
      <c r="I100" s="127" t="s">
        <v>1480</v>
      </c>
      <c r="J100" s="130" t="s">
        <v>1481</v>
      </c>
      <c r="K100" s="127" t="s">
        <v>1326</v>
      </c>
      <c r="L100" s="127" t="s">
        <v>159</v>
      </c>
      <c r="M100" s="130">
        <v>0.5</v>
      </c>
      <c r="N100" s="238" t="s">
        <v>1328</v>
      </c>
      <c r="O100" s="127" t="s">
        <v>267</v>
      </c>
      <c r="P100" s="145"/>
      <c r="Q100" s="145"/>
      <c r="R100" s="115"/>
      <c r="S100" s="115"/>
    </row>
    <row r="101" spans="3:19" ht="45" customHeight="1" x14ac:dyDescent="0.25">
      <c r="C101" s="119"/>
      <c r="D101" s="142">
        <v>16</v>
      </c>
      <c r="E101" s="127" t="s">
        <v>1478</v>
      </c>
      <c r="F101" s="127" t="s">
        <v>1479</v>
      </c>
      <c r="G101" s="227" t="s">
        <v>23</v>
      </c>
      <c r="H101" s="127" t="s">
        <v>1482</v>
      </c>
      <c r="I101" s="127" t="s">
        <v>1483</v>
      </c>
      <c r="J101" s="227" t="s">
        <v>1484</v>
      </c>
      <c r="K101" s="127" t="s">
        <v>1485</v>
      </c>
      <c r="L101" s="127">
        <v>850</v>
      </c>
      <c r="M101" s="238">
        <v>1.1000000000000001</v>
      </c>
      <c r="N101" s="127" t="s">
        <v>1486</v>
      </c>
      <c r="O101" s="127" t="s">
        <v>267</v>
      </c>
      <c r="P101" s="145"/>
      <c r="Q101" s="145"/>
      <c r="R101" s="115"/>
      <c r="S101" s="115"/>
    </row>
    <row r="102" spans="3:19" ht="45" customHeight="1" x14ac:dyDescent="0.25">
      <c r="C102" s="119"/>
      <c r="D102" s="142">
        <v>17</v>
      </c>
      <c r="E102" s="127" t="s">
        <v>1606</v>
      </c>
      <c r="F102" s="127" t="s">
        <v>1620</v>
      </c>
      <c r="G102" s="130" t="s">
        <v>23</v>
      </c>
      <c r="H102" s="238" t="s">
        <v>1621</v>
      </c>
      <c r="I102" s="127" t="s">
        <v>1622</v>
      </c>
      <c r="J102" s="130" t="s">
        <v>1623</v>
      </c>
      <c r="K102" s="127" t="s">
        <v>1490</v>
      </c>
      <c r="L102" s="127" t="s">
        <v>159</v>
      </c>
      <c r="M102" s="130">
        <v>0</v>
      </c>
      <c r="N102" s="306" t="s">
        <v>1624</v>
      </c>
      <c r="O102" s="135" t="s">
        <v>1625</v>
      </c>
      <c r="P102" s="145"/>
      <c r="Q102" s="145"/>
      <c r="R102" s="115"/>
      <c r="S102" s="115"/>
    </row>
    <row r="103" spans="3:19" ht="45" customHeight="1" x14ac:dyDescent="0.25">
      <c r="C103" s="119"/>
      <c r="D103" s="142">
        <v>18</v>
      </c>
      <c r="E103" s="127" t="s">
        <v>1606</v>
      </c>
      <c r="F103" s="127" t="s">
        <v>1620</v>
      </c>
      <c r="G103" s="130" t="s">
        <v>23</v>
      </c>
      <c r="H103" s="238" t="s">
        <v>1626</v>
      </c>
      <c r="I103" s="127" t="s">
        <v>1627</v>
      </c>
      <c r="J103" s="130" t="s">
        <v>1628</v>
      </c>
      <c r="K103" s="127" t="s">
        <v>1490</v>
      </c>
      <c r="L103" s="127">
        <v>118</v>
      </c>
      <c r="M103" s="130">
        <v>0.17</v>
      </c>
      <c r="N103" s="306" t="s">
        <v>1624</v>
      </c>
      <c r="O103" s="135" t="s">
        <v>1625</v>
      </c>
      <c r="P103" s="145"/>
      <c r="Q103" s="145"/>
      <c r="R103" s="115"/>
      <c r="S103" s="115"/>
    </row>
    <row r="104" spans="3:19" ht="45" customHeight="1" x14ac:dyDescent="0.25">
      <c r="C104" s="119"/>
      <c r="D104" s="142">
        <v>19</v>
      </c>
      <c r="E104" s="127" t="s">
        <v>1606</v>
      </c>
      <c r="F104" s="127" t="s">
        <v>1620</v>
      </c>
      <c r="G104" s="130" t="s">
        <v>23</v>
      </c>
      <c r="H104" s="238" t="s">
        <v>1626</v>
      </c>
      <c r="I104" s="127" t="s">
        <v>1627</v>
      </c>
      <c r="J104" s="130" t="s">
        <v>1628</v>
      </c>
      <c r="K104" s="127" t="s">
        <v>1490</v>
      </c>
      <c r="L104" s="127">
        <v>118</v>
      </c>
      <c r="M104" s="130">
        <v>0.17</v>
      </c>
      <c r="N104" s="306" t="s">
        <v>1624</v>
      </c>
      <c r="O104" s="135" t="s">
        <v>1629</v>
      </c>
      <c r="P104" s="145"/>
      <c r="Q104" s="145"/>
      <c r="R104" s="115"/>
      <c r="S104" s="115"/>
    </row>
    <row r="105" spans="3:19" ht="45" customHeight="1" x14ac:dyDescent="0.25">
      <c r="C105" s="119"/>
      <c r="D105" s="142">
        <v>20</v>
      </c>
      <c r="E105" s="127" t="s">
        <v>1606</v>
      </c>
      <c r="F105" s="127" t="s">
        <v>1620</v>
      </c>
      <c r="G105" s="130" t="s">
        <v>23</v>
      </c>
      <c r="H105" s="238" t="s">
        <v>1630</v>
      </c>
      <c r="I105" s="127" t="s">
        <v>1494</v>
      </c>
      <c r="J105" s="130" t="s">
        <v>1631</v>
      </c>
      <c r="K105" s="127" t="s">
        <v>1490</v>
      </c>
      <c r="L105" s="127" t="s">
        <v>1632</v>
      </c>
      <c r="M105" s="130">
        <v>0.3</v>
      </c>
      <c r="N105" s="306" t="s">
        <v>1624</v>
      </c>
      <c r="O105" s="135" t="s">
        <v>1625</v>
      </c>
      <c r="P105" s="145"/>
      <c r="Q105" s="145"/>
      <c r="R105" s="115"/>
      <c r="S105" s="115"/>
    </row>
    <row r="106" spans="3:19" ht="45" customHeight="1" x14ac:dyDescent="0.25">
      <c r="C106" s="119"/>
      <c r="D106" s="142">
        <v>21</v>
      </c>
      <c r="E106" s="127" t="s">
        <v>1633</v>
      </c>
      <c r="F106" s="127" t="s">
        <v>1634</v>
      </c>
      <c r="G106" s="130" t="s">
        <v>23</v>
      </c>
      <c r="H106" s="238" t="s">
        <v>1635</v>
      </c>
      <c r="I106" s="127" t="s">
        <v>1494</v>
      </c>
      <c r="J106" s="130">
        <v>7207</v>
      </c>
      <c r="K106" s="127" t="s">
        <v>1490</v>
      </c>
      <c r="L106" s="127" t="s">
        <v>159</v>
      </c>
      <c r="M106" s="130">
        <v>1.3</v>
      </c>
      <c r="N106" s="306" t="s">
        <v>1624</v>
      </c>
      <c r="O106" s="135" t="s">
        <v>1629</v>
      </c>
      <c r="P106" s="145"/>
      <c r="Q106" s="145"/>
      <c r="R106" s="115"/>
      <c r="S106" s="115"/>
    </row>
    <row r="107" spans="3:19" ht="45" customHeight="1" x14ac:dyDescent="0.25">
      <c r="C107" s="119"/>
      <c r="D107" s="142">
        <v>22</v>
      </c>
      <c r="E107" s="127" t="s">
        <v>1633</v>
      </c>
      <c r="F107" s="127" t="s">
        <v>1634</v>
      </c>
      <c r="G107" s="130" t="s">
        <v>23</v>
      </c>
      <c r="H107" s="238" t="s">
        <v>1636</v>
      </c>
      <c r="I107" s="127" t="s">
        <v>1494</v>
      </c>
      <c r="J107" s="130">
        <v>7437</v>
      </c>
      <c r="K107" s="127" t="s">
        <v>1490</v>
      </c>
      <c r="L107" s="127" t="s">
        <v>159</v>
      </c>
      <c r="M107" s="130">
        <v>1.4</v>
      </c>
      <c r="N107" s="306" t="s">
        <v>1624</v>
      </c>
      <c r="O107" s="135" t="s">
        <v>1629</v>
      </c>
      <c r="P107" s="145"/>
      <c r="Q107" s="145"/>
      <c r="R107" s="115"/>
      <c r="S107" s="115"/>
    </row>
    <row r="108" spans="3:19" ht="45" customHeight="1" x14ac:dyDescent="0.25">
      <c r="C108" s="119"/>
      <c r="D108" s="142">
        <v>23</v>
      </c>
      <c r="E108" s="127" t="s">
        <v>1633</v>
      </c>
      <c r="F108" s="127" t="s">
        <v>1634</v>
      </c>
      <c r="G108" s="130" t="s">
        <v>23</v>
      </c>
      <c r="H108" s="238" t="s">
        <v>1637</v>
      </c>
      <c r="I108" s="127" t="s">
        <v>1494</v>
      </c>
      <c r="J108" s="130">
        <v>7226</v>
      </c>
      <c r="K108" s="127" t="s">
        <v>1490</v>
      </c>
      <c r="L108" s="127" t="s">
        <v>159</v>
      </c>
      <c r="M108" s="130">
        <v>0.17299999999999999</v>
      </c>
      <c r="N108" s="306" t="s">
        <v>1624</v>
      </c>
      <c r="O108" s="135" t="s">
        <v>1629</v>
      </c>
      <c r="P108" s="145"/>
      <c r="Q108" s="145"/>
      <c r="R108" s="115"/>
      <c r="S108" s="115"/>
    </row>
    <row r="109" spans="3:19" ht="45" customHeight="1" x14ac:dyDescent="0.25">
      <c r="C109" s="119"/>
      <c r="D109" s="142">
        <v>24</v>
      </c>
      <c r="E109" s="127" t="s">
        <v>1465</v>
      </c>
      <c r="F109" s="127" t="s">
        <v>1638</v>
      </c>
      <c r="G109" s="130" t="s">
        <v>23</v>
      </c>
      <c r="H109" s="238" t="s">
        <v>1639</v>
      </c>
      <c r="I109" s="127" t="s">
        <v>1622</v>
      </c>
      <c r="J109" s="130">
        <v>3007</v>
      </c>
      <c r="K109" s="127" t="s">
        <v>1490</v>
      </c>
      <c r="L109" s="127" t="s">
        <v>159</v>
      </c>
      <c r="M109" s="130">
        <v>0</v>
      </c>
      <c r="N109" s="306" t="s">
        <v>1640</v>
      </c>
      <c r="O109" s="135" t="s">
        <v>1625</v>
      </c>
      <c r="P109" s="145"/>
      <c r="Q109" s="145"/>
      <c r="R109" s="115"/>
      <c r="S109" s="115"/>
    </row>
    <row r="110" spans="3:19" ht="45" customHeight="1" x14ac:dyDescent="0.25">
      <c r="C110" s="119"/>
      <c r="D110" s="142">
        <v>25</v>
      </c>
      <c r="E110" s="127" t="s">
        <v>1465</v>
      </c>
      <c r="F110" s="127" t="s">
        <v>1638</v>
      </c>
      <c r="G110" s="130" t="s">
        <v>23</v>
      </c>
      <c r="H110" s="238" t="s">
        <v>1641</v>
      </c>
      <c r="I110" s="127" t="s">
        <v>1622</v>
      </c>
      <c r="J110" s="130">
        <v>3002</v>
      </c>
      <c r="K110" s="127" t="s">
        <v>1490</v>
      </c>
      <c r="L110" s="127" t="s">
        <v>159</v>
      </c>
      <c r="M110" s="130">
        <v>0</v>
      </c>
      <c r="N110" s="306" t="s">
        <v>1640</v>
      </c>
      <c r="O110" s="135" t="s">
        <v>1625</v>
      </c>
      <c r="P110" s="145"/>
      <c r="Q110" s="145"/>
      <c r="R110" s="115"/>
      <c r="S110" s="115"/>
    </row>
    <row r="111" spans="3:19" ht="45" customHeight="1" x14ac:dyDescent="0.25">
      <c r="C111" s="119"/>
      <c r="D111" s="142">
        <v>26</v>
      </c>
      <c r="E111" s="127" t="s">
        <v>1465</v>
      </c>
      <c r="F111" s="127" t="s">
        <v>1638</v>
      </c>
      <c r="G111" s="130" t="s">
        <v>23</v>
      </c>
      <c r="H111" s="238" t="s">
        <v>1642</v>
      </c>
      <c r="I111" s="127" t="s">
        <v>1622</v>
      </c>
      <c r="J111" s="130">
        <v>3503</v>
      </c>
      <c r="K111" s="127" t="s">
        <v>1490</v>
      </c>
      <c r="L111" s="127" t="s">
        <v>159</v>
      </c>
      <c r="M111" s="130">
        <v>0</v>
      </c>
      <c r="N111" s="306" t="s">
        <v>1640</v>
      </c>
      <c r="O111" s="135" t="s">
        <v>1616</v>
      </c>
      <c r="P111" s="145"/>
      <c r="Q111" s="145"/>
      <c r="R111" s="115"/>
      <c r="S111" s="115"/>
    </row>
    <row r="112" spans="3:19" ht="45" customHeight="1" x14ac:dyDescent="0.25">
      <c r="C112" s="119"/>
      <c r="D112" s="142">
        <v>27</v>
      </c>
      <c r="E112" s="127" t="s">
        <v>1465</v>
      </c>
      <c r="F112" s="127" t="s">
        <v>1638</v>
      </c>
      <c r="G112" s="130" t="s">
        <v>23</v>
      </c>
      <c r="H112" s="238" t="s">
        <v>1643</v>
      </c>
      <c r="I112" s="127" t="s">
        <v>1622</v>
      </c>
      <c r="J112" s="130">
        <v>3009</v>
      </c>
      <c r="K112" s="127" t="s">
        <v>1490</v>
      </c>
      <c r="L112" s="127" t="s">
        <v>159</v>
      </c>
      <c r="M112" s="130">
        <v>0</v>
      </c>
      <c r="N112" s="306" t="s">
        <v>1640</v>
      </c>
      <c r="O112" s="135" t="s">
        <v>1616</v>
      </c>
      <c r="P112" s="145"/>
      <c r="Q112" s="145"/>
      <c r="R112" s="115"/>
      <c r="S112" s="115"/>
    </row>
    <row r="113" spans="3:19" ht="45" customHeight="1" x14ac:dyDescent="0.25">
      <c r="C113" s="119"/>
      <c r="D113" s="142">
        <v>28</v>
      </c>
      <c r="E113" s="127" t="s">
        <v>1500</v>
      </c>
      <c r="F113" s="127" t="s">
        <v>1501</v>
      </c>
      <c r="G113" s="130" t="s">
        <v>1502</v>
      </c>
      <c r="H113" s="238" t="s">
        <v>1503</v>
      </c>
      <c r="I113" s="127" t="s">
        <v>1504</v>
      </c>
      <c r="J113" s="130"/>
      <c r="K113" s="127" t="s">
        <v>1505</v>
      </c>
      <c r="L113" s="127" t="s">
        <v>1506</v>
      </c>
      <c r="M113" s="130"/>
      <c r="N113" s="306" t="s">
        <v>1507</v>
      </c>
      <c r="O113" s="127" t="s">
        <v>613</v>
      </c>
      <c r="P113" s="145"/>
      <c r="Q113" s="145"/>
      <c r="R113" s="115"/>
      <c r="S113" s="115"/>
    </row>
    <row r="114" spans="3:19" ht="45" customHeight="1" x14ac:dyDescent="0.25">
      <c r="C114" s="119"/>
      <c r="D114" s="142">
        <v>29</v>
      </c>
      <c r="E114" s="127" t="s">
        <v>1487</v>
      </c>
      <c r="F114" s="127" t="s">
        <v>1536</v>
      </c>
      <c r="G114" s="130" t="s">
        <v>28</v>
      </c>
      <c r="H114" s="238" t="s">
        <v>1537</v>
      </c>
      <c r="I114" s="127" t="s">
        <v>1538</v>
      </c>
      <c r="J114" s="130" t="s">
        <v>1539</v>
      </c>
      <c r="K114" s="127"/>
      <c r="L114" s="127">
        <v>740</v>
      </c>
      <c r="M114" s="130">
        <v>0.98</v>
      </c>
      <c r="N114" s="306">
        <v>3.1</v>
      </c>
      <c r="O114" s="127" t="s">
        <v>267</v>
      </c>
      <c r="P114" s="145"/>
      <c r="Q114" s="145"/>
      <c r="R114" s="115"/>
      <c r="S114" s="115"/>
    </row>
    <row r="115" spans="3:19" ht="45" customHeight="1" x14ac:dyDescent="0.25">
      <c r="C115" s="119"/>
      <c r="D115" s="142">
        <v>30</v>
      </c>
      <c r="E115" s="127" t="s">
        <v>1487</v>
      </c>
      <c r="F115" s="127" t="s">
        <v>1488</v>
      </c>
      <c r="G115" s="130" t="s">
        <v>23</v>
      </c>
      <c r="H115" s="238" t="s">
        <v>1489</v>
      </c>
      <c r="I115" s="127" t="s">
        <v>1366</v>
      </c>
      <c r="J115" s="130">
        <v>1538</v>
      </c>
      <c r="K115" s="127" t="s">
        <v>1490</v>
      </c>
      <c r="L115" s="127">
        <v>357</v>
      </c>
      <c r="M115" s="130">
        <v>1</v>
      </c>
      <c r="N115" s="306" t="s">
        <v>1491</v>
      </c>
      <c r="O115" s="127" t="s">
        <v>267</v>
      </c>
      <c r="P115" s="145"/>
      <c r="Q115" s="145"/>
      <c r="R115" s="115"/>
      <c r="S115" s="115"/>
    </row>
    <row r="116" spans="3:19" ht="45" customHeight="1" x14ac:dyDescent="0.25">
      <c r="C116" s="119"/>
      <c r="D116" s="142">
        <v>31</v>
      </c>
      <c r="E116" s="127" t="s">
        <v>1487</v>
      </c>
      <c r="F116" s="127" t="s">
        <v>1488</v>
      </c>
      <c r="G116" s="130" t="s">
        <v>23</v>
      </c>
      <c r="H116" s="238" t="s">
        <v>1493</v>
      </c>
      <c r="I116" s="127" t="s">
        <v>1494</v>
      </c>
      <c r="J116" s="130">
        <v>1825</v>
      </c>
      <c r="K116" s="127" t="s">
        <v>1490</v>
      </c>
      <c r="L116" s="127" t="s">
        <v>159</v>
      </c>
      <c r="M116" s="130">
        <v>0</v>
      </c>
      <c r="N116" s="306" t="s">
        <v>1495</v>
      </c>
      <c r="O116" s="127" t="s">
        <v>267</v>
      </c>
      <c r="P116" s="145"/>
      <c r="Q116" s="145"/>
      <c r="R116" s="115"/>
      <c r="S116" s="115"/>
    </row>
    <row r="117" spans="3:19" ht="45" customHeight="1" x14ac:dyDescent="0.25">
      <c r="C117" s="119"/>
      <c r="D117" s="142">
        <v>32</v>
      </c>
      <c r="E117" s="127" t="s">
        <v>1487</v>
      </c>
      <c r="F117" s="127" t="s">
        <v>1488</v>
      </c>
      <c r="G117" s="130" t="s">
        <v>23</v>
      </c>
      <c r="H117" s="238" t="s">
        <v>1496</v>
      </c>
      <c r="I117" s="127" t="s">
        <v>1494</v>
      </c>
      <c r="J117" s="130">
        <v>3006</v>
      </c>
      <c r="K117" s="127" t="s">
        <v>1490</v>
      </c>
      <c r="L117" s="127" t="s">
        <v>159</v>
      </c>
      <c r="M117" s="130">
        <v>0</v>
      </c>
      <c r="N117" s="306" t="s">
        <v>1497</v>
      </c>
      <c r="O117" s="127" t="s">
        <v>267</v>
      </c>
      <c r="P117" s="145"/>
      <c r="Q117" s="145"/>
      <c r="R117" s="115"/>
      <c r="S117" s="115"/>
    </row>
    <row r="118" spans="3:19" ht="45" customHeight="1" x14ac:dyDescent="0.25">
      <c r="C118" s="119"/>
      <c r="D118" s="142">
        <v>33</v>
      </c>
      <c r="E118" s="127" t="s">
        <v>1487</v>
      </c>
      <c r="F118" s="127" t="s">
        <v>1488</v>
      </c>
      <c r="G118" s="130" t="s">
        <v>23</v>
      </c>
      <c r="H118" s="238" t="s">
        <v>1498</v>
      </c>
      <c r="I118" s="127" t="s">
        <v>1494</v>
      </c>
      <c r="J118" s="130">
        <v>3712</v>
      </c>
      <c r="K118" s="127" t="s">
        <v>1490</v>
      </c>
      <c r="L118" s="127" t="s">
        <v>159</v>
      </c>
      <c r="M118" s="130">
        <v>0</v>
      </c>
      <c r="N118" s="306" t="s">
        <v>1497</v>
      </c>
      <c r="O118" s="127" t="s">
        <v>267</v>
      </c>
      <c r="P118" s="145"/>
      <c r="Q118" s="145"/>
      <c r="R118" s="115"/>
      <c r="S118" s="115"/>
    </row>
    <row r="119" spans="3:19" ht="45" customHeight="1" x14ac:dyDescent="0.25">
      <c r="C119" s="119"/>
      <c r="D119" s="142">
        <v>34</v>
      </c>
      <c r="E119" s="127" t="s">
        <v>1487</v>
      </c>
      <c r="F119" s="127" t="s">
        <v>1488</v>
      </c>
      <c r="G119" s="130" t="s">
        <v>23</v>
      </c>
      <c r="H119" s="238" t="s">
        <v>1499</v>
      </c>
      <c r="I119" s="127" t="s">
        <v>1494</v>
      </c>
      <c r="J119" s="130">
        <v>1852</v>
      </c>
      <c r="K119" s="127" t="s">
        <v>1490</v>
      </c>
      <c r="L119" s="127" t="s">
        <v>159</v>
      </c>
      <c r="M119" s="130">
        <v>0</v>
      </c>
      <c r="N119" s="306" t="s">
        <v>1497</v>
      </c>
      <c r="O119" s="127" t="s">
        <v>267</v>
      </c>
      <c r="P119" s="145"/>
      <c r="Q119" s="145"/>
      <c r="R119" s="115"/>
      <c r="S119" s="115"/>
    </row>
    <row r="120" spans="3:19" ht="45" customHeight="1" x14ac:dyDescent="0.25">
      <c r="C120" s="119"/>
      <c r="D120" s="142">
        <v>35</v>
      </c>
      <c r="E120" s="135" t="s">
        <v>1540</v>
      </c>
      <c r="F120" s="135" t="s">
        <v>1541</v>
      </c>
      <c r="G120" s="208" t="s">
        <v>28</v>
      </c>
      <c r="H120" s="240" t="s">
        <v>1542</v>
      </c>
      <c r="I120" s="135" t="s">
        <v>1543</v>
      </c>
      <c r="J120" s="208" t="s">
        <v>1544</v>
      </c>
      <c r="K120" s="135" t="s">
        <v>124</v>
      </c>
      <c r="L120" s="135" t="s">
        <v>124</v>
      </c>
      <c r="M120" s="208" t="s">
        <v>124</v>
      </c>
      <c r="N120" s="313">
        <v>1.5</v>
      </c>
      <c r="O120" s="135" t="s">
        <v>300</v>
      </c>
      <c r="P120" s="145"/>
      <c r="Q120" s="145"/>
      <c r="R120" s="115"/>
      <c r="S120" s="115"/>
    </row>
    <row r="121" spans="3:19" ht="45" customHeight="1" x14ac:dyDescent="0.25">
      <c r="C121" s="119"/>
      <c r="D121" s="142">
        <v>36</v>
      </c>
      <c r="E121" s="135" t="s">
        <v>1545</v>
      </c>
      <c r="F121" s="135" t="s">
        <v>1546</v>
      </c>
      <c r="G121" s="208" t="s">
        <v>28</v>
      </c>
      <c r="H121" s="240" t="s">
        <v>1547</v>
      </c>
      <c r="I121" s="135" t="s">
        <v>1548</v>
      </c>
      <c r="J121" s="208" t="s">
        <v>1549</v>
      </c>
      <c r="K121" s="135" t="s">
        <v>124</v>
      </c>
      <c r="L121" s="135">
        <v>600</v>
      </c>
      <c r="M121" s="208">
        <v>0.67</v>
      </c>
      <c r="N121" s="313">
        <v>1.7170000000000001</v>
      </c>
      <c r="O121" s="135" t="s">
        <v>300</v>
      </c>
      <c r="P121" s="145"/>
      <c r="Q121" s="145"/>
      <c r="R121" s="115"/>
      <c r="S121" s="115"/>
    </row>
    <row r="122" spans="3:19" ht="45" customHeight="1" x14ac:dyDescent="0.25">
      <c r="C122" s="119"/>
      <c r="D122" s="308">
        <v>37</v>
      </c>
      <c r="E122" s="316">
        <v>44480</v>
      </c>
      <c r="F122" s="257" t="s">
        <v>1556</v>
      </c>
      <c r="G122" s="260" t="s">
        <v>336</v>
      </c>
      <c r="H122" s="257" t="s">
        <v>1557</v>
      </c>
      <c r="I122" s="257" t="s">
        <v>1558</v>
      </c>
      <c r="J122" s="260" t="s">
        <v>171</v>
      </c>
      <c r="K122" s="257" t="s">
        <v>101</v>
      </c>
      <c r="L122" s="257" t="s">
        <v>1559</v>
      </c>
      <c r="M122" s="257" t="s">
        <v>1559</v>
      </c>
      <c r="N122" s="257" t="s">
        <v>1560</v>
      </c>
      <c r="O122" s="257" t="s">
        <v>1556</v>
      </c>
      <c r="Q122" s="145"/>
      <c r="R122" s="115"/>
      <c r="S122" s="115"/>
    </row>
    <row r="123" spans="3:19" ht="45" customHeight="1" thickBot="1" x14ac:dyDescent="0.3">
      <c r="C123" s="119"/>
      <c r="D123" s="303"/>
      <c r="E123" s="304"/>
      <c r="F123" s="304"/>
      <c r="G123" s="304"/>
      <c r="H123" s="305"/>
      <c r="I123" s="304"/>
      <c r="J123" s="304"/>
      <c r="K123" s="304"/>
      <c r="L123" s="304"/>
      <c r="M123" s="304"/>
      <c r="N123" s="305"/>
      <c r="O123" s="304"/>
      <c r="P123" s="145"/>
      <c r="Q123" s="145"/>
      <c r="R123" s="115"/>
      <c r="S123" s="115"/>
    </row>
    <row r="124" spans="3:19" ht="45" customHeight="1" thickBot="1" x14ac:dyDescent="0.4">
      <c r="C124" s="119"/>
      <c r="D124" s="1308" t="s">
        <v>321</v>
      </c>
      <c r="E124" s="1309"/>
      <c r="F124" s="1309"/>
      <c r="G124" s="1309"/>
      <c r="H124" s="1309"/>
      <c r="I124" s="1309"/>
      <c r="J124" s="1309"/>
      <c r="K124" s="1309"/>
      <c r="L124" s="1309"/>
      <c r="M124" s="1309"/>
      <c r="N124" s="1309"/>
      <c r="O124" s="1309"/>
      <c r="P124" s="1309"/>
      <c r="Q124" s="1309"/>
      <c r="R124" s="1310"/>
      <c r="S124" s="115"/>
    </row>
    <row r="125" spans="3:19" ht="45" customHeight="1" x14ac:dyDescent="0.35">
      <c r="C125" s="119"/>
      <c r="D125" s="1323" t="s">
        <v>1644</v>
      </c>
      <c r="E125" s="1324"/>
      <c r="F125" s="1324"/>
      <c r="G125" s="1324"/>
      <c r="H125" s="1324"/>
      <c r="I125" s="1324"/>
      <c r="J125" s="1324"/>
      <c r="K125" s="1324"/>
      <c r="L125" s="203"/>
      <c r="M125" s="203"/>
      <c r="N125" s="203"/>
      <c r="O125" s="203"/>
      <c r="P125" s="203"/>
      <c r="Q125" s="203"/>
      <c r="R125" s="212"/>
      <c r="S125" s="115"/>
    </row>
    <row r="126" spans="3:19" ht="45" customHeight="1" x14ac:dyDescent="0.25">
      <c r="C126" s="119"/>
      <c r="D126" s="122" t="s">
        <v>9</v>
      </c>
      <c r="E126" s="122" t="s">
        <v>59</v>
      </c>
      <c r="F126" s="122" t="s">
        <v>12</v>
      </c>
      <c r="G126" s="121" t="s">
        <v>71</v>
      </c>
      <c r="H126" s="122" t="s">
        <v>106</v>
      </c>
      <c r="I126" s="122" t="s">
        <v>73</v>
      </c>
      <c r="J126" s="122" t="s">
        <v>323</v>
      </c>
      <c r="K126" s="122" t="s">
        <v>21</v>
      </c>
      <c r="L126" s="24"/>
      <c r="M126" s="24"/>
      <c r="N126" s="24"/>
      <c r="O126" s="24"/>
      <c r="P126" s="24"/>
      <c r="Q126" s="24"/>
      <c r="R126" s="25"/>
      <c r="S126" s="115"/>
    </row>
    <row r="127" spans="3:19" ht="45" customHeight="1" x14ac:dyDescent="0.25">
      <c r="C127" s="119"/>
      <c r="D127" s="175">
        <v>1</v>
      </c>
      <c r="E127" s="144" t="s">
        <v>739</v>
      </c>
      <c r="F127" s="144" t="s">
        <v>136</v>
      </c>
      <c r="G127" s="159" t="s">
        <v>559</v>
      </c>
      <c r="H127" s="144" t="s">
        <v>1342</v>
      </c>
      <c r="I127" s="144" t="s">
        <v>1343</v>
      </c>
      <c r="J127" s="144">
        <v>11</v>
      </c>
      <c r="K127" s="176" t="s">
        <v>112</v>
      </c>
      <c r="L127" s="24"/>
      <c r="M127" s="24"/>
      <c r="N127" s="24"/>
      <c r="O127" s="24"/>
      <c r="P127" s="24"/>
      <c r="Q127" s="24"/>
      <c r="R127" s="25"/>
      <c r="S127" s="115"/>
    </row>
    <row r="128" spans="3:19" ht="45" customHeight="1" x14ac:dyDescent="0.25">
      <c r="C128" s="119"/>
      <c r="D128" s="142">
        <v>2</v>
      </c>
      <c r="E128" s="200"/>
      <c r="F128" s="200" t="s">
        <v>28</v>
      </c>
      <c r="G128" s="200" t="s">
        <v>1562</v>
      </c>
      <c r="H128" s="200" t="s">
        <v>1563</v>
      </c>
      <c r="I128" s="200" t="s">
        <v>794</v>
      </c>
      <c r="J128" s="122">
        <v>33</v>
      </c>
      <c r="K128" s="200" t="s">
        <v>112</v>
      </c>
      <c r="L128" s="24"/>
      <c r="M128" s="24"/>
      <c r="N128" s="24"/>
      <c r="O128" s="24"/>
      <c r="P128" s="24"/>
      <c r="Q128" s="24"/>
      <c r="R128" s="25"/>
      <c r="S128" s="115"/>
    </row>
    <row r="129" spans="3:19" ht="45" customHeight="1" x14ac:dyDescent="0.25">
      <c r="C129" s="119"/>
      <c r="D129" s="142">
        <v>3</v>
      </c>
      <c r="E129" s="200" t="s">
        <v>124</v>
      </c>
      <c r="F129" s="200" t="s">
        <v>23</v>
      </c>
      <c r="G129" s="200" t="s">
        <v>1645</v>
      </c>
      <c r="H129" s="200" t="s">
        <v>965</v>
      </c>
      <c r="I129" s="200" t="s">
        <v>953</v>
      </c>
      <c r="J129" s="122"/>
      <c r="K129" s="163" t="s">
        <v>332</v>
      </c>
      <c r="L129" s="24"/>
      <c r="M129" s="24"/>
      <c r="N129" s="24"/>
      <c r="O129" s="24"/>
      <c r="P129" s="24"/>
      <c r="Q129" s="24"/>
      <c r="R129" s="25"/>
      <c r="S129" s="115"/>
    </row>
    <row r="130" spans="3:19" ht="45" customHeight="1" x14ac:dyDescent="0.25">
      <c r="C130" s="119"/>
      <c r="D130" s="142">
        <v>4</v>
      </c>
      <c r="E130" s="200" t="s">
        <v>124</v>
      </c>
      <c r="F130" s="163" t="s">
        <v>23</v>
      </c>
      <c r="G130" s="163" t="s">
        <v>1564</v>
      </c>
      <c r="H130" s="163" t="s">
        <v>965</v>
      </c>
      <c r="I130" s="163" t="s">
        <v>953</v>
      </c>
      <c r="J130" s="106"/>
      <c r="K130" s="163" t="s">
        <v>112</v>
      </c>
      <c r="L130" s="24"/>
      <c r="M130" s="24"/>
      <c r="N130" s="24"/>
      <c r="O130" s="24"/>
      <c r="P130" s="24"/>
      <c r="Q130" s="24"/>
      <c r="R130" s="25"/>
      <c r="S130" s="115"/>
    </row>
    <row r="131" spans="3:19" ht="45" customHeight="1" x14ac:dyDescent="0.25">
      <c r="C131" s="119"/>
      <c r="D131" s="142">
        <v>5</v>
      </c>
      <c r="E131" s="200" t="s">
        <v>124</v>
      </c>
      <c r="F131" s="163" t="s">
        <v>23</v>
      </c>
      <c r="G131" s="163" t="s">
        <v>1565</v>
      </c>
      <c r="H131" s="163" t="s">
        <v>1566</v>
      </c>
      <c r="I131" s="163" t="s">
        <v>953</v>
      </c>
      <c r="J131" s="163"/>
      <c r="K131" s="163" t="s">
        <v>112</v>
      </c>
      <c r="L131" s="24"/>
      <c r="M131" s="24"/>
      <c r="N131" s="24"/>
      <c r="O131" s="24"/>
      <c r="P131" s="24"/>
      <c r="Q131" s="24"/>
      <c r="R131" s="25"/>
      <c r="S131" s="115"/>
    </row>
    <row r="132" spans="3:19" ht="45" customHeight="1" x14ac:dyDescent="0.25">
      <c r="C132" s="119"/>
      <c r="D132" s="142">
        <v>6</v>
      </c>
      <c r="E132" s="200" t="s">
        <v>124</v>
      </c>
      <c r="F132" s="163" t="s">
        <v>23</v>
      </c>
      <c r="G132" s="163" t="s">
        <v>1567</v>
      </c>
      <c r="H132" s="163" t="s">
        <v>1566</v>
      </c>
      <c r="I132" s="163" t="s">
        <v>953</v>
      </c>
      <c r="J132" s="163"/>
      <c r="K132" s="163" t="s">
        <v>112</v>
      </c>
      <c r="L132" s="24"/>
      <c r="M132" s="24"/>
      <c r="N132" s="24"/>
      <c r="O132" s="24"/>
      <c r="P132" s="24"/>
      <c r="Q132" s="24"/>
      <c r="R132" s="25"/>
      <c r="S132" s="115"/>
    </row>
    <row r="133" spans="3:19" ht="45" customHeight="1" x14ac:dyDescent="0.25">
      <c r="C133" s="119"/>
      <c r="D133" s="142">
        <v>7</v>
      </c>
      <c r="E133" s="200"/>
      <c r="F133" s="200" t="s">
        <v>23</v>
      </c>
      <c r="G133" s="314" t="s">
        <v>1646</v>
      </c>
      <c r="H133" s="200" t="s">
        <v>965</v>
      </c>
      <c r="I133" s="200" t="s">
        <v>970</v>
      </c>
      <c r="J133" s="200"/>
      <c r="K133" s="307" t="s">
        <v>332</v>
      </c>
      <c r="L133" s="24"/>
      <c r="M133" s="24"/>
      <c r="N133" s="24"/>
      <c r="O133" s="24"/>
      <c r="P133" s="24"/>
      <c r="Q133" s="24"/>
      <c r="R133" s="25"/>
      <c r="S133" s="115"/>
    </row>
    <row r="134" spans="3:19" ht="45" customHeight="1" x14ac:dyDescent="0.25">
      <c r="C134" s="119"/>
      <c r="D134" s="142">
        <v>8</v>
      </c>
      <c r="E134" s="163"/>
      <c r="F134" s="163" t="s">
        <v>23</v>
      </c>
      <c r="G134" s="307" t="s">
        <v>1568</v>
      </c>
      <c r="H134" s="163" t="s">
        <v>965</v>
      </c>
      <c r="I134" s="163" t="s">
        <v>970</v>
      </c>
      <c r="J134" s="163"/>
      <c r="K134" s="163" t="s">
        <v>112</v>
      </c>
      <c r="L134" s="24"/>
      <c r="M134" s="24"/>
      <c r="N134" s="24"/>
      <c r="O134" s="24"/>
      <c r="P134" s="24"/>
      <c r="Q134" s="24"/>
      <c r="R134" s="25"/>
      <c r="S134" s="115"/>
    </row>
    <row r="135" spans="3:19" ht="45" customHeight="1" x14ac:dyDescent="0.25">
      <c r="C135" s="119"/>
      <c r="D135" s="142">
        <v>9</v>
      </c>
      <c r="E135" s="200"/>
      <c r="F135" s="200" t="s">
        <v>23</v>
      </c>
      <c r="G135" s="200" t="s">
        <v>1569</v>
      </c>
      <c r="H135" s="200" t="s">
        <v>960</v>
      </c>
      <c r="I135" s="200" t="s">
        <v>1570</v>
      </c>
      <c r="J135" s="200"/>
      <c r="K135" s="314" t="s">
        <v>112</v>
      </c>
      <c r="L135" s="24"/>
      <c r="M135" s="24"/>
      <c r="N135" s="24"/>
      <c r="O135" s="24"/>
      <c r="P135" s="24"/>
      <c r="Q135" s="24"/>
      <c r="R135" s="25"/>
      <c r="S135" s="115"/>
    </row>
    <row r="136" spans="3:19" ht="45" customHeight="1" x14ac:dyDescent="0.25">
      <c r="C136" s="119"/>
      <c r="D136" s="120">
        <v>10</v>
      </c>
      <c r="E136" s="256"/>
      <c r="F136" s="257" t="s">
        <v>98</v>
      </c>
      <c r="G136" s="260" t="s">
        <v>1571</v>
      </c>
      <c r="H136" s="257" t="s">
        <v>1558</v>
      </c>
      <c r="I136" s="257" t="s">
        <v>338</v>
      </c>
      <c r="J136" s="257">
        <v>8.75</v>
      </c>
      <c r="K136" s="260" t="s">
        <v>112</v>
      </c>
      <c r="L136" s="24"/>
      <c r="M136" s="24"/>
      <c r="N136" s="24"/>
      <c r="O136" s="24"/>
      <c r="P136" s="24"/>
      <c r="Q136" s="24"/>
      <c r="R136" s="25"/>
      <c r="S136" s="115"/>
    </row>
    <row r="137" spans="3:19" ht="45" customHeight="1" x14ac:dyDescent="0.25">
      <c r="C137" s="119"/>
      <c r="D137" s="120">
        <v>11</v>
      </c>
      <c r="E137" s="256">
        <v>44296</v>
      </c>
      <c r="F137" s="257" t="s">
        <v>336</v>
      </c>
      <c r="G137" s="260" t="s">
        <v>1228</v>
      </c>
      <c r="H137" s="257" t="s">
        <v>295</v>
      </c>
      <c r="I137" s="257" t="s">
        <v>101</v>
      </c>
      <c r="J137" s="257">
        <v>12</v>
      </c>
      <c r="K137" s="260" t="s">
        <v>112</v>
      </c>
      <c r="L137" s="24"/>
      <c r="M137" s="24"/>
      <c r="N137" s="24"/>
      <c r="O137" s="24"/>
      <c r="P137" s="24"/>
      <c r="Q137" s="24"/>
      <c r="R137" s="25"/>
      <c r="S137" s="115"/>
    </row>
    <row r="138" spans="3:19" ht="45" customHeight="1" thickBot="1" x14ac:dyDescent="0.3">
      <c r="C138" s="119"/>
      <c r="D138" s="24"/>
      <c r="E138" s="24"/>
      <c r="F138" s="24"/>
      <c r="G138" s="24"/>
      <c r="H138" s="24"/>
      <c r="I138" s="24"/>
      <c r="J138" s="24"/>
      <c r="K138" s="24"/>
      <c r="L138" s="24"/>
      <c r="M138" s="24"/>
      <c r="N138" s="24"/>
      <c r="O138" s="24"/>
      <c r="P138" s="24"/>
      <c r="Q138" s="24"/>
      <c r="R138" s="25"/>
      <c r="S138" s="115"/>
    </row>
    <row r="139" spans="3:19" ht="45" customHeight="1" thickBot="1" x14ac:dyDescent="0.4">
      <c r="C139" s="119"/>
      <c r="D139" s="1361" t="s">
        <v>1572</v>
      </c>
      <c r="E139" s="1362"/>
      <c r="F139" s="1362"/>
      <c r="G139" s="1362"/>
      <c r="H139" s="1362"/>
      <c r="I139" s="1362"/>
      <c r="J139" s="1362"/>
      <c r="K139" s="1362"/>
      <c r="L139" s="1362"/>
      <c r="M139" s="1362"/>
      <c r="N139" s="1362"/>
      <c r="O139" s="1362"/>
      <c r="P139" s="1362"/>
      <c r="Q139" s="1363"/>
      <c r="R139" s="25"/>
      <c r="S139" s="115"/>
    </row>
    <row r="140" spans="3:19" ht="45" customHeight="1" x14ac:dyDescent="0.35">
      <c r="C140" s="119"/>
      <c r="D140" s="280" t="s">
        <v>58</v>
      </c>
      <c r="E140" s="280"/>
      <c r="F140" s="280"/>
      <c r="G140" s="280"/>
      <c r="H140" s="280"/>
      <c r="I140" s="280"/>
      <c r="J140" s="280"/>
      <c r="K140" s="280"/>
      <c r="L140" s="280"/>
      <c r="M140" s="280"/>
      <c r="N140" s="280"/>
      <c r="O140" s="280"/>
      <c r="P140" s="280"/>
      <c r="Q140" s="301"/>
      <c r="R140" s="25"/>
      <c r="S140" s="115"/>
    </row>
    <row r="141" spans="3:19" ht="45" customHeight="1" x14ac:dyDescent="0.3">
      <c r="C141" s="119"/>
      <c r="D141" s="295" t="s">
        <v>9</v>
      </c>
      <c r="E141" s="295" t="s">
        <v>1574</v>
      </c>
      <c r="F141" s="295" t="s">
        <v>115</v>
      </c>
      <c r="G141" s="296" t="s">
        <v>12</v>
      </c>
      <c r="H141" s="297" t="s">
        <v>71</v>
      </c>
      <c r="I141" s="298" t="s">
        <v>72</v>
      </c>
      <c r="J141" s="299" t="s">
        <v>73</v>
      </c>
      <c r="K141" s="298" t="s">
        <v>47</v>
      </c>
      <c r="L141" s="299" t="s">
        <v>75</v>
      </c>
      <c r="M141" s="297" t="s">
        <v>21</v>
      </c>
      <c r="N141" s="293"/>
      <c r="O141" s="293"/>
      <c r="P141" s="293"/>
      <c r="Q141" s="294"/>
      <c r="R141" s="25"/>
      <c r="S141" s="115"/>
    </row>
    <row r="142" spans="3:19" ht="45" customHeight="1" x14ac:dyDescent="0.3">
      <c r="C142" s="119"/>
      <c r="D142" s="295">
        <v>1</v>
      </c>
      <c r="E142" s="300"/>
      <c r="F142" s="260"/>
      <c r="G142" s="260"/>
      <c r="H142" s="260"/>
      <c r="I142" s="260"/>
      <c r="J142" s="260"/>
      <c r="K142" s="260"/>
      <c r="L142" s="260"/>
      <c r="M142" s="260"/>
      <c r="N142" s="293"/>
      <c r="O142" s="293"/>
      <c r="P142" s="293"/>
      <c r="Q142" s="294"/>
      <c r="R142" s="25"/>
      <c r="S142" s="115"/>
    </row>
    <row r="143" spans="3:19" ht="45" customHeight="1" x14ac:dyDescent="0.3">
      <c r="C143" s="119"/>
      <c r="D143" s="295">
        <v>2</v>
      </c>
      <c r="E143" s="300"/>
      <c r="F143" s="260"/>
      <c r="G143" s="260"/>
      <c r="H143" s="260"/>
      <c r="I143" s="260"/>
      <c r="J143" s="260"/>
      <c r="K143" s="260"/>
      <c r="L143" s="260"/>
      <c r="M143" s="260"/>
      <c r="N143" s="293"/>
      <c r="O143" s="293"/>
      <c r="P143" s="293"/>
      <c r="Q143" s="294"/>
      <c r="R143" s="25"/>
      <c r="S143" s="115"/>
    </row>
    <row r="144" spans="3:19" ht="45" customHeight="1" thickBot="1" x14ac:dyDescent="0.3">
      <c r="C144" s="119"/>
      <c r="D144" s="145"/>
      <c r="E144" s="124"/>
      <c r="F144" s="124"/>
      <c r="G144" s="124"/>
      <c r="H144" s="145"/>
      <c r="I144" s="124"/>
      <c r="J144" s="124"/>
      <c r="K144" s="124"/>
      <c r="L144" s="145"/>
      <c r="M144" s="124"/>
      <c r="N144" s="124"/>
      <c r="O144" s="124"/>
      <c r="P144" s="145"/>
      <c r="Q144" s="145"/>
      <c r="R144" s="115"/>
      <c r="S144" s="115"/>
    </row>
    <row r="145" spans="3:19" ht="45" customHeight="1" thickBot="1" x14ac:dyDescent="0.4">
      <c r="C145" s="119"/>
      <c r="D145" s="1308" t="s">
        <v>342</v>
      </c>
      <c r="E145" s="1309"/>
      <c r="F145" s="1309"/>
      <c r="G145" s="1309"/>
      <c r="H145" s="1309"/>
      <c r="I145" s="1309"/>
      <c r="J145" s="1309"/>
      <c r="K145" s="1309"/>
      <c r="L145" s="1309"/>
      <c r="M145" s="1309"/>
      <c r="N145" s="1309"/>
      <c r="O145" s="1309"/>
      <c r="P145" s="1309"/>
      <c r="Q145" s="1309"/>
      <c r="R145" s="1310"/>
      <c r="S145" s="115"/>
    </row>
    <row r="146" spans="3:19" s="180" customFormat="1" ht="45" customHeight="1" x14ac:dyDescent="0.35">
      <c r="C146" s="181"/>
      <c r="D146" s="1364" t="s">
        <v>343</v>
      </c>
      <c r="E146" s="1365"/>
      <c r="F146" s="1365"/>
      <c r="G146" s="1365"/>
      <c r="H146" s="1365"/>
      <c r="I146" s="1365"/>
      <c r="J146" s="1365"/>
      <c r="K146" s="1365"/>
      <c r="L146" s="218"/>
      <c r="M146" s="219"/>
      <c r="N146" s="218"/>
      <c r="O146" s="218"/>
      <c r="P146" s="218"/>
      <c r="Q146" s="218"/>
      <c r="R146" s="220"/>
      <c r="S146" s="183"/>
    </row>
    <row r="147" spans="3:19" s="180" customFormat="1" ht="45" customHeight="1" x14ac:dyDescent="0.35">
      <c r="C147" s="181"/>
      <c r="D147" s="1366" t="s">
        <v>1582</v>
      </c>
      <c r="E147" s="1325"/>
      <c r="F147" s="1325"/>
      <c r="G147" s="1325"/>
      <c r="H147" s="1325"/>
      <c r="I147" s="1325"/>
      <c r="J147" s="1325"/>
      <c r="K147" s="1325"/>
      <c r="L147" s="218"/>
      <c r="M147" s="219"/>
      <c r="N147" s="218"/>
      <c r="O147" s="218"/>
      <c r="P147" s="218"/>
      <c r="Q147" s="218"/>
      <c r="R147" s="220"/>
      <c r="S147" s="183"/>
    </row>
    <row r="148" spans="3:19" ht="45" customHeight="1" x14ac:dyDescent="0.35">
      <c r="C148" s="119"/>
      <c r="D148" s="1367" t="s">
        <v>1583</v>
      </c>
      <c r="E148" s="1326"/>
      <c r="F148" s="1326"/>
      <c r="G148" s="1326"/>
      <c r="H148" s="1326"/>
      <c r="I148" s="1326"/>
      <c r="J148" s="1326"/>
      <c r="K148" s="1326"/>
      <c r="L148" s="216"/>
      <c r="M148" s="217"/>
      <c r="N148" s="216"/>
      <c r="O148" s="216"/>
      <c r="P148" s="216"/>
      <c r="Q148" s="216"/>
      <c r="R148" s="204"/>
      <c r="S148" s="115"/>
    </row>
    <row r="149" spans="3:19" ht="45" customHeight="1" x14ac:dyDescent="0.25">
      <c r="C149" s="119"/>
      <c r="D149" s="122" t="s">
        <v>9</v>
      </c>
      <c r="E149" s="122" t="s">
        <v>346</v>
      </c>
      <c r="F149" s="122" t="s">
        <v>347</v>
      </c>
      <c r="G149" s="121" t="s">
        <v>461</v>
      </c>
      <c r="H149" s="122" t="s">
        <v>801</v>
      </c>
      <c r="I149" s="122" t="s">
        <v>349</v>
      </c>
      <c r="J149" s="122" t="s">
        <v>351</v>
      </c>
      <c r="K149" s="122" t="s">
        <v>352</v>
      </c>
      <c r="R149" s="115"/>
      <c r="S149" s="115"/>
    </row>
    <row r="150" spans="3:19" ht="45" customHeight="1" x14ac:dyDescent="0.25">
      <c r="C150" s="119"/>
      <c r="D150" s="184">
        <v>1</v>
      </c>
      <c r="E150" s="122" t="s">
        <v>353</v>
      </c>
      <c r="F150" s="122" t="s">
        <v>359</v>
      </c>
      <c r="G150" s="121" t="s">
        <v>48</v>
      </c>
      <c r="H150" s="122" t="s">
        <v>360</v>
      </c>
      <c r="I150" s="122" t="s">
        <v>361</v>
      </c>
      <c r="J150" s="122" t="s">
        <v>399</v>
      </c>
      <c r="K150" s="122" t="s">
        <v>369</v>
      </c>
      <c r="R150" s="115"/>
      <c r="S150" s="115"/>
    </row>
    <row r="151" spans="3:19" ht="45" customHeight="1" x14ac:dyDescent="0.25">
      <c r="C151" s="119"/>
      <c r="D151" s="184">
        <v>2</v>
      </c>
      <c r="E151" s="106" t="s">
        <v>364</v>
      </c>
      <c r="F151" s="106" t="s">
        <v>365</v>
      </c>
      <c r="G151" s="107" t="s">
        <v>28</v>
      </c>
      <c r="H151" s="106" t="s">
        <v>366</v>
      </c>
      <c r="I151" s="106" t="s">
        <v>1584</v>
      </c>
      <c r="J151" s="106" t="s">
        <v>1585</v>
      </c>
      <c r="K151" s="122" t="s">
        <v>369</v>
      </c>
      <c r="R151" s="115"/>
      <c r="S151" s="115"/>
    </row>
    <row r="152" spans="3:19" ht="45" customHeight="1" x14ac:dyDescent="0.25">
      <c r="C152" s="119"/>
      <c r="D152" s="184">
        <v>3</v>
      </c>
      <c r="E152" s="122" t="s">
        <v>353</v>
      </c>
      <c r="F152" s="122" t="s">
        <v>370</v>
      </c>
      <c r="G152" s="121" t="s">
        <v>48</v>
      </c>
      <c r="H152" s="122" t="s">
        <v>360</v>
      </c>
      <c r="I152" s="122" t="s">
        <v>53</v>
      </c>
      <c r="J152" s="122" t="s">
        <v>399</v>
      </c>
      <c r="K152" s="106" t="s">
        <v>807</v>
      </c>
      <c r="R152" s="115"/>
      <c r="S152" s="115"/>
    </row>
    <row r="153" spans="3:19" ht="45" customHeight="1" x14ac:dyDescent="0.25">
      <c r="C153" s="119"/>
      <c r="D153" s="184">
        <v>4</v>
      </c>
      <c r="E153" s="106" t="s">
        <v>1386</v>
      </c>
      <c r="F153" s="106" t="s">
        <v>794</v>
      </c>
      <c r="G153" s="107" t="s">
        <v>28</v>
      </c>
      <c r="H153" s="106" t="s">
        <v>1586</v>
      </c>
      <c r="I153" s="106" t="s">
        <v>1587</v>
      </c>
      <c r="J153" s="106" t="s">
        <v>1588</v>
      </c>
      <c r="K153" s="106" t="s">
        <v>386</v>
      </c>
      <c r="R153" s="115"/>
      <c r="S153" s="115"/>
    </row>
    <row r="154" spans="3:19" ht="45" customHeight="1" x14ac:dyDescent="0.25">
      <c r="C154" s="119"/>
      <c r="D154" s="185">
        <v>5</v>
      </c>
      <c r="E154" s="106" t="s">
        <v>376</v>
      </c>
      <c r="F154" s="106" t="s">
        <v>377</v>
      </c>
      <c r="G154" s="107" t="s">
        <v>136</v>
      </c>
      <c r="H154" s="106" t="s">
        <v>373</v>
      </c>
      <c r="I154" s="106" t="s">
        <v>378</v>
      </c>
      <c r="J154" s="106" t="s">
        <v>1445</v>
      </c>
      <c r="K154" s="106" t="s">
        <v>380</v>
      </c>
      <c r="R154" s="115"/>
      <c r="S154" s="115"/>
    </row>
    <row r="155" spans="3:19" ht="45" customHeight="1" x14ac:dyDescent="0.25">
      <c r="C155" s="119"/>
      <c r="D155" s="185">
        <v>6</v>
      </c>
      <c r="E155" s="122" t="s">
        <v>381</v>
      </c>
      <c r="F155" s="122" t="s">
        <v>382</v>
      </c>
      <c r="G155" s="121" t="s">
        <v>171</v>
      </c>
      <c r="H155" s="122" t="s">
        <v>383</v>
      </c>
      <c r="I155" s="122" t="s">
        <v>384</v>
      </c>
      <c r="J155" s="122" t="s">
        <v>385</v>
      </c>
      <c r="K155" s="122" t="s">
        <v>386</v>
      </c>
      <c r="R155" s="115"/>
      <c r="S155" s="115"/>
    </row>
    <row r="156" spans="3:19" ht="45" customHeight="1" x14ac:dyDescent="0.25">
      <c r="C156" s="119"/>
      <c r="D156" s="185">
        <v>7</v>
      </c>
      <c r="E156" s="122" t="s">
        <v>387</v>
      </c>
      <c r="F156" s="122" t="s">
        <v>388</v>
      </c>
      <c r="G156" s="121" t="s">
        <v>171</v>
      </c>
      <c r="H156" s="122" t="s">
        <v>389</v>
      </c>
      <c r="I156" s="122" t="s">
        <v>390</v>
      </c>
      <c r="J156" s="122" t="s">
        <v>385</v>
      </c>
      <c r="K156" s="122" t="s">
        <v>386</v>
      </c>
      <c r="R156" s="115"/>
      <c r="S156" s="115"/>
    </row>
    <row r="157" spans="3:19" ht="45" customHeight="1" x14ac:dyDescent="0.25">
      <c r="C157" s="119"/>
      <c r="D157" s="185">
        <v>8</v>
      </c>
      <c r="E157" s="122" t="s">
        <v>391</v>
      </c>
      <c r="F157" s="122" t="s">
        <v>392</v>
      </c>
      <c r="G157" s="121" t="s">
        <v>28</v>
      </c>
      <c r="H157" s="122" t="s">
        <v>383</v>
      </c>
      <c r="I157" s="122" t="s">
        <v>393</v>
      </c>
      <c r="J157" s="122" t="s">
        <v>385</v>
      </c>
      <c r="K157" s="122" t="s">
        <v>394</v>
      </c>
      <c r="R157" s="115"/>
      <c r="S157" s="115"/>
    </row>
    <row r="158" spans="3:19" ht="45" customHeight="1" x14ac:dyDescent="0.25">
      <c r="C158" s="119"/>
      <c r="D158" s="185">
        <v>9</v>
      </c>
      <c r="E158" s="122" t="s">
        <v>395</v>
      </c>
      <c r="F158" s="122" t="s">
        <v>396</v>
      </c>
      <c r="G158" s="121" t="s">
        <v>397</v>
      </c>
      <c r="H158" s="122" t="s">
        <v>373</v>
      </c>
      <c r="I158" s="122" t="s">
        <v>398</v>
      </c>
      <c r="J158" s="122" t="s">
        <v>399</v>
      </c>
      <c r="K158" s="122" t="s">
        <v>386</v>
      </c>
      <c r="R158" s="115"/>
      <c r="S158" s="115"/>
    </row>
    <row r="159" spans="3:19" ht="45" customHeight="1" x14ac:dyDescent="0.25">
      <c r="C159" s="119"/>
      <c r="D159" s="185">
        <v>10</v>
      </c>
      <c r="E159" s="122" t="s">
        <v>400</v>
      </c>
      <c r="F159" s="122" t="s">
        <v>401</v>
      </c>
      <c r="G159" s="121" t="s">
        <v>136</v>
      </c>
      <c r="H159" s="122" t="s">
        <v>373</v>
      </c>
      <c r="I159" s="122" t="s">
        <v>402</v>
      </c>
      <c r="J159" s="122" t="s">
        <v>385</v>
      </c>
      <c r="K159" s="122" t="s">
        <v>386</v>
      </c>
      <c r="R159" s="115"/>
      <c r="S159" s="115"/>
    </row>
    <row r="160" spans="3:19" ht="45" customHeight="1" x14ac:dyDescent="0.25">
      <c r="C160" s="119"/>
      <c r="D160" s="185">
        <v>11</v>
      </c>
      <c r="E160" s="122" t="s">
        <v>381</v>
      </c>
      <c r="F160" s="122" t="s">
        <v>403</v>
      </c>
      <c r="G160" s="121" t="s">
        <v>136</v>
      </c>
      <c r="H160" s="122" t="s">
        <v>383</v>
      </c>
      <c r="I160" s="122" t="s">
        <v>404</v>
      </c>
      <c r="J160" s="122" t="s">
        <v>399</v>
      </c>
      <c r="K160" s="122" t="s">
        <v>386</v>
      </c>
      <c r="R160" s="115"/>
      <c r="S160" s="115"/>
    </row>
    <row r="161" spans="3:19" ht="45" customHeight="1" x14ac:dyDescent="0.25">
      <c r="C161" s="119"/>
      <c r="D161" s="185">
        <v>12</v>
      </c>
      <c r="E161" s="122" t="s">
        <v>405</v>
      </c>
      <c r="F161" s="122" t="s">
        <v>406</v>
      </c>
      <c r="G161" s="121" t="s">
        <v>136</v>
      </c>
      <c r="H161" s="122" t="s">
        <v>373</v>
      </c>
      <c r="I161" s="122" t="s">
        <v>407</v>
      </c>
      <c r="J161" s="122" t="s">
        <v>385</v>
      </c>
      <c r="K161" s="122" t="s">
        <v>386</v>
      </c>
      <c r="R161" s="115"/>
      <c r="S161" s="115"/>
    </row>
    <row r="162" spans="3:19" ht="45" customHeight="1" x14ac:dyDescent="0.25">
      <c r="C162" s="119"/>
      <c r="D162" s="185">
        <v>13</v>
      </c>
      <c r="E162" s="122" t="s">
        <v>408</v>
      </c>
      <c r="F162" s="122" t="s">
        <v>409</v>
      </c>
      <c r="G162" s="121" t="s">
        <v>410</v>
      </c>
      <c r="H162" s="122" t="s">
        <v>411</v>
      </c>
      <c r="I162" s="122" t="s">
        <v>412</v>
      </c>
      <c r="J162" s="122" t="s">
        <v>399</v>
      </c>
      <c r="K162" s="122" t="s">
        <v>386</v>
      </c>
      <c r="R162" s="115"/>
      <c r="S162" s="115"/>
    </row>
    <row r="163" spans="3:19" ht="45" customHeight="1" x14ac:dyDescent="0.25">
      <c r="C163" s="119"/>
      <c r="D163" s="185">
        <v>14</v>
      </c>
      <c r="E163" s="122" t="s">
        <v>408</v>
      </c>
      <c r="F163" s="122" t="s">
        <v>413</v>
      </c>
      <c r="G163" s="121" t="s">
        <v>410</v>
      </c>
      <c r="H163" s="122" t="s">
        <v>411</v>
      </c>
      <c r="I163" s="122" t="s">
        <v>414</v>
      </c>
      <c r="J163" s="122" t="s">
        <v>399</v>
      </c>
      <c r="K163" s="122" t="s">
        <v>386</v>
      </c>
      <c r="R163" s="115"/>
      <c r="S163" s="115"/>
    </row>
    <row r="164" spans="3:19" ht="45" customHeight="1" x14ac:dyDescent="0.25">
      <c r="C164" s="119"/>
      <c r="D164" s="185">
        <v>15</v>
      </c>
      <c r="E164" s="122" t="s">
        <v>376</v>
      </c>
      <c r="F164" s="122" t="s">
        <v>372</v>
      </c>
      <c r="G164" s="121" t="s">
        <v>28</v>
      </c>
      <c r="H164" s="122" t="s">
        <v>373</v>
      </c>
      <c r="I164" s="122" t="s">
        <v>415</v>
      </c>
      <c r="J164" s="122" t="s">
        <v>399</v>
      </c>
      <c r="K164" s="122" t="s">
        <v>380</v>
      </c>
      <c r="R164" s="115"/>
      <c r="S164" s="115"/>
    </row>
    <row r="165" spans="3:19" ht="45" customHeight="1" x14ac:dyDescent="0.25">
      <c r="C165" s="119"/>
      <c r="D165" s="185">
        <v>16</v>
      </c>
      <c r="E165" s="122" t="s">
        <v>417</v>
      </c>
      <c r="F165" s="122" t="s">
        <v>418</v>
      </c>
      <c r="G165" s="121" t="s">
        <v>121</v>
      </c>
      <c r="H165" s="122" t="s">
        <v>419</v>
      </c>
      <c r="I165" s="122" t="s">
        <v>420</v>
      </c>
      <c r="J165" s="122" t="s">
        <v>399</v>
      </c>
      <c r="K165" s="122" t="s">
        <v>386</v>
      </c>
      <c r="R165" s="115"/>
      <c r="S165" s="115"/>
    </row>
    <row r="166" spans="3:19" ht="45" customHeight="1" x14ac:dyDescent="0.25">
      <c r="C166" s="119"/>
      <c r="D166" s="185">
        <v>17</v>
      </c>
      <c r="E166" s="106" t="s">
        <v>395</v>
      </c>
      <c r="F166" s="106" t="s">
        <v>278</v>
      </c>
      <c r="G166" s="107" t="s">
        <v>397</v>
      </c>
      <c r="H166" s="106" t="s">
        <v>373</v>
      </c>
      <c r="I166" s="106" t="s">
        <v>1388</v>
      </c>
      <c r="J166" s="106" t="s">
        <v>429</v>
      </c>
      <c r="K166" s="106" t="s">
        <v>807</v>
      </c>
      <c r="R166" s="115"/>
      <c r="S166" s="115"/>
    </row>
    <row r="167" spans="3:19" ht="45" customHeight="1" x14ac:dyDescent="0.25">
      <c r="C167" s="119"/>
      <c r="D167" s="185">
        <v>18</v>
      </c>
      <c r="E167" s="106" t="s">
        <v>395</v>
      </c>
      <c r="F167" s="106" t="s">
        <v>422</v>
      </c>
      <c r="G167" s="107" t="s">
        <v>397</v>
      </c>
      <c r="H167" s="106" t="s">
        <v>373</v>
      </c>
      <c r="I167" s="106" t="s">
        <v>1389</v>
      </c>
      <c r="J167" s="106" t="s">
        <v>429</v>
      </c>
      <c r="K167" s="106" t="s">
        <v>1589</v>
      </c>
      <c r="R167" s="115"/>
      <c r="S167" s="115"/>
    </row>
    <row r="168" spans="3:19" ht="45" customHeight="1" x14ac:dyDescent="0.25">
      <c r="C168" s="119"/>
      <c r="D168" s="122">
        <v>19</v>
      </c>
      <c r="E168" s="106" t="s">
        <v>425</v>
      </c>
      <c r="F168" s="106" t="s">
        <v>426</v>
      </c>
      <c r="G168" s="107" t="s">
        <v>427</v>
      </c>
      <c r="H168" s="106" t="s">
        <v>1172</v>
      </c>
      <c r="I168" s="106" t="s">
        <v>336</v>
      </c>
      <c r="J168" s="106" t="s">
        <v>429</v>
      </c>
      <c r="K168" s="106" t="s">
        <v>807</v>
      </c>
      <c r="R168" s="115"/>
      <c r="S168" s="115"/>
    </row>
    <row r="169" spans="3:19" ht="45" customHeight="1" x14ac:dyDescent="0.25">
      <c r="C169" s="119"/>
      <c r="R169" s="115"/>
      <c r="S169" s="115"/>
    </row>
    <row r="170" spans="3:19" ht="45" customHeight="1" x14ac:dyDescent="0.25">
      <c r="C170" s="119"/>
      <c r="R170" s="115"/>
      <c r="S170" s="115"/>
    </row>
    <row r="171" spans="3:19" ht="45" customHeight="1" thickBot="1" x14ac:dyDescent="0.3">
      <c r="C171" s="119"/>
      <c r="R171" s="115"/>
      <c r="S171" s="115"/>
    </row>
    <row r="172" spans="3:19" ht="45" customHeight="1" thickBot="1" x14ac:dyDescent="0.4">
      <c r="C172" s="119"/>
      <c r="D172" s="1308" t="s">
        <v>430</v>
      </c>
      <c r="E172" s="1309"/>
      <c r="F172" s="1309"/>
      <c r="G172" s="1309"/>
      <c r="H172" s="1309"/>
      <c r="I172" s="1309"/>
      <c r="J172" s="1309"/>
      <c r="K172" s="1309"/>
      <c r="L172" s="1309"/>
      <c r="M172" s="1309"/>
      <c r="N172" s="1309"/>
      <c r="O172" s="1309"/>
      <c r="P172" s="1309"/>
      <c r="Q172" s="1309"/>
      <c r="R172" s="1310"/>
      <c r="S172" s="115"/>
    </row>
    <row r="173" spans="3:19" ht="45" customHeight="1" x14ac:dyDescent="0.35">
      <c r="C173" s="119"/>
      <c r="D173" s="203"/>
      <c r="E173" s="203"/>
      <c r="F173" s="203"/>
      <c r="G173" s="203"/>
      <c r="H173" s="203"/>
      <c r="I173" s="203"/>
      <c r="J173" s="203"/>
      <c r="K173" s="203"/>
      <c r="L173" s="203"/>
      <c r="M173" s="203"/>
      <c r="N173" s="203"/>
      <c r="O173" s="203"/>
      <c r="P173" s="203"/>
      <c r="Q173" s="203"/>
      <c r="R173" s="212"/>
      <c r="S173" s="115"/>
    </row>
    <row r="174" spans="3:19" ht="45" customHeight="1" x14ac:dyDescent="0.35">
      <c r="C174" s="119"/>
      <c r="D174" s="1327" t="s">
        <v>986</v>
      </c>
      <c r="E174" s="1328"/>
      <c r="F174" s="1328"/>
      <c r="G174" s="1328"/>
      <c r="H174" s="1328"/>
      <c r="I174" s="1328"/>
      <c r="J174" s="1328"/>
      <c r="K174" s="1328"/>
      <c r="L174" s="203"/>
      <c r="M174" s="203"/>
      <c r="N174" s="203"/>
      <c r="O174" s="203"/>
      <c r="P174" s="203"/>
      <c r="Q174" s="203"/>
      <c r="R174" s="212"/>
      <c r="S174" s="115"/>
    </row>
    <row r="175" spans="3:19" ht="45" customHeight="1" x14ac:dyDescent="0.25">
      <c r="C175" s="119"/>
      <c r="D175" s="122" t="s">
        <v>9</v>
      </c>
      <c r="E175" s="122" t="s">
        <v>432</v>
      </c>
      <c r="F175" s="122" t="s">
        <v>433</v>
      </c>
      <c r="G175" s="121" t="s">
        <v>434</v>
      </c>
      <c r="H175" s="122" t="s">
        <v>349</v>
      </c>
      <c r="I175" s="122" t="s">
        <v>350</v>
      </c>
      <c r="J175" s="122" t="s">
        <v>351</v>
      </c>
      <c r="K175" s="122" t="s">
        <v>352</v>
      </c>
      <c r="R175" s="115"/>
      <c r="S175" s="115"/>
    </row>
    <row r="176" spans="3:19" ht="45" customHeight="1" x14ac:dyDescent="0.25">
      <c r="C176" s="119"/>
      <c r="D176" s="144">
        <v>1</v>
      </c>
      <c r="E176" s="250" t="s">
        <v>435</v>
      </c>
      <c r="F176" s="250" t="s">
        <v>1590</v>
      </c>
      <c r="G176" s="250" t="s">
        <v>437</v>
      </c>
      <c r="H176" s="257" t="s">
        <v>1591</v>
      </c>
      <c r="I176" s="257" t="s">
        <v>410</v>
      </c>
      <c r="J176" s="257" t="s">
        <v>1592</v>
      </c>
      <c r="K176" s="250" t="s">
        <v>807</v>
      </c>
      <c r="R176" s="115"/>
      <c r="S176" s="115"/>
    </row>
    <row r="177" spans="3:19" ht="45" customHeight="1" x14ac:dyDescent="0.25">
      <c r="C177" s="119"/>
      <c r="D177" s="144">
        <v>2</v>
      </c>
      <c r="E177" s="250" t="s">
        <v>435</v>
      </c>
      <c r="F177" s="250" t="s">
        <v>445</v>
      </c>
      <c r="G177" s="250" t="s">
        <v>437</v>
      </c>
      <c r="H177" s="250" t="s">
        <v>1172</v>
      </c>
      <c r="I177" s="250" t="s">
        <v>336</v>
      </c>
      <c r="J177" s="250" t="s">
        <v>1447</v>
      </c>
      <c r="K177" s="250" t="s">
        <v>807</v>
      </c>
      <c r="R177" s="115"/>
      <c r="S177" s="115"/>
    </row>
    <row r="178" spans="3:19" ht="45" customHeight="1" x14ac:dyDescent="0.25">
      <c r="C178" s="119"/>
      <c r="D178" s="144">
        <v>3</v>
      </c>
      <c r="E178" s="250" t="s">
        <v>448</v>
      </c>
      <c r="F178" s="250" t="s">
        <v>449</v>
      </c>
      <c r="G178" s="250" t="s">
        <v>450</v>
      </c>
      <c r="H178" s="250" t="s">
        <v>451</v>
      </c>
      <c r="I178" s="250" t="s">
        <v>98</v>
      </c>
      <c r="J178" s="250" t="s">
        <v>808</v>
      </c>
      <c r="K178" s="250" t="s">
        <v>987</v>
      </c>
      <c r="R178" s="115"/>
      <c r="S178" s="115"/>
    </row>
    <row r="179" spans="3:19" ht="45" customHeight="1" x14ac:dyDescent="0.25">
      <c r="C179" s="119"/>
      <c r="D179" s="144">
        <v>4</v>
      </c>
      <c r="E179" s="250" t="s">
        <v>453</v>
      </c>
      <c r="F179" s="250" t="s">
        <v>454</v>
      </c>
      <c r="G179" s="250" t="s">
        <v>437</v>
      </c>
      <c r="H179" s="250" t="s">
        <v>451</v>
      </c>
      <c r="I179" s="250" t="s">
        <v>98</v>
      </c>
      <c r="J179" s="250" t="s">
        <v>429</v>
      </c>
      <c r="K179" s="250" t="s">
        <v>807</v>
      </c>
      <c r="R179" s="115"/>
      <c r="S179" s="115"/>
    </row>
    <row r="180" spans="3:19" ht="45" customHeight="1" x14ac:dyDescent="0.25">
      <c r="C180" s="119"/>
      <c r="D180" s="122"/>
      <c r="E180" s="122"/>
      <c r="F180" s="122"/>
      <c r="G180" s="121"/>
      <c r="H180" s="122"/>
      <c r="I180" s="122"/>
      <c r="J180" s="122"/>
      <c r="K180" s="122"/>
      <c r="R180" s="115"/>
      <c r="S180" s="115"/>
    </row>
    <row r="181" spans="3:19" ht="45" customHeight="1" thickBot="1" x14ac:dyDescent="0.3">
      <c r="C181" s="119"/>
      <c r="D181" s="124"/>
      <c r="E181" s="124"/>
      <c r="F181" s="124"/>
      <c r="G181" s="145"/>
      <c r="H181" s="124"/>
      <c r="I181" s="124"/>
      <c r="J181" s="124"/>
      <c r="K181" s="124"/>
      <c r="R181" s="115"/>
      <c r="S181" s="115"/>
    </row>
    <row r="182" spans="3:19" ht="45" customHeight="1" thickBot="1" x14ac:dyDescent="0.4">
      <c r="C182" s="119"/>
      <c r="D182" s="1308" t="s">
        <v>990</v>
      </c>
      <c r="E182" s="1309"/>
      <c r="F182" s="1309"/>
      <c r="G182" s="1309"/>
      <c r="H182" s="1309"/>
      <c r="I182" s="1309"/>
      <c r="J182" s="1309"/>
      <c r="K182" s="1309"/>
      <c r="L182" s="1309"/>
      <c r="M182" s="1309"/>
      <c r="N182" s="1309"/>
      <c r="O182" s="1309"/>
      <c r="P182" s="1309"/>
      <c r="Q182" s="1309"/>
      <c r="R182" s="1310"/>
      <c r="S182" s="115"/>
    </row>
    <row r="183" spans="3:19" ht="45" customHeight="1" x14ac:dyDescent="0.35">
      <c r="C183" s="119"/>
      <c r="D183" s="203"/>
      <c r="E183" s="203"/>
      <c r="F183" s="203"/>
      <c r="G183" s="203"/>
      <c r="H183" s="203"/>
      <c r="I183" s="203"/>
      <c r="J183" s="203"/>
      <c r="K183" s="203"/>
      <c r="L183" s="203"/>
      <c r="M183" s="203"/>
      <c r="N183" s="203"/>
      <c r="O183" s="203"/>
      <c r="P183" s="203"/>
      <c r="Q183" s="203"/>
      <c r="R183" s="212"/>
      <c r="S183" s="115"/>
    </row>
    <row r="184" spans="3:19" ht="45" customHeight="1" x14ac:dyDescent="0.35">
      <c r="C184" s="119"/>
      <c r="D184" s="1327" t="s">
        <v>1390</v>
      </c>
      <c r="E184" s="1328"/>
      <c r="F184" s="1328"/>
      <c r="G184" s="1328"/>
      <c r="H184" s="1328"/>
      <c r="I184" s="1328"/>
      <c r="J184" s="1328"/>
      <c r="K184" s="1328"/>
      <c r="L184" s="203"/>
      <c r="M184" s="203"/>
      <c r="N184" s="203"/>
      <c r="O184" s="203"/>
      <c r="P184" s="203"/>
      <c r="Q184" s="203"/>
      <c r="R184" s="212"/>
      <c r="S184" s="115"/>
    </row>
    <row r="185" spans="3:19" ht="45" customHeight="1" x14ac:dyDescent="0.25">
      <c r="C185" s="119"/>
      <c r="D185" s="122" t="s">
        <v>9</v>
      </c>
      <c r="E185" s="122" t="s">
        <v>432</v>
      </c>
      <c r="F185" s="122" t="s">
        <v>433</v>
      </c>
      <c r="G185" s="121" t="s">
        <v>434</v>
      </c>
      <c r="H185" s="122" t="s">
        <v>349</v>
      </c>
      <c r="I185" s="122" t="s">
        <v>350</v>
      </c>
      <c r="J185" s="122" t="s">
        <v>351</v>
      </c>
      <c r="K185" s="122" t="s">
        <v>352</v>
      </c>
      <c r="R185" s="115"/>
      <c r="S185" s="115"/>
    </row>
    <row r="186" spans="3:19" ht="45" customHeight="1" x14ac:dyDescent="0.25">
      <c r="C186" s="119"/>
      <c r="D186" s="144">
        <v>1</v>
      </c>
      <c r="E186" s="122" t="s">
        <v>785</v>
      </c>
      <c r="F186" s="121" t="s">
        <v>993</v>
      </c>
      <c r="G186" s="122" t="s">
        <v>136</v>
      </c>
      <c r="H186" s="122" t="s">
        <v>1343</v>
      </c>
      <c r="I186" s="122" t="s">
        <v>559</v>
      </c>
      <c r="J186" s="122" t="s">
        <v>429</v>
      </c>
      <c r="K186" s="122" t="s">
        <v>1002</v>
      </c>
      <c r="R186" s="115"/>
      <c r="S186" s="115"/>
    </row>
    <row r="187" spans="3:19" ht="45" customHeight="1" x14ac:dyDescent="0.25">
      <c r="C187" s="119"/>
      <c r="D187" s="144">
        <v>2</v>
      </c>
      <c r="E187" s="122" t="s">
        <v>997</v>
      </c>
      <c r="F187" s="121" t="s">
        <v>998</v>
      </c>
      <c r="G187" s="122" t="s">
        <v>28</v>
      </c>
      <c r="H187" s="122" t="s">
        <v>1003</v>
      </c>
      <c r="I187" s="122" t="s">
        <v>1392</v>
      </c>
      <c r="J187" s="122" t="s">
        <v>995</v>
      </c>
      <c r="K187" s="122" t="s">
        <v>1002</v>
      </c>
      <c r="R187" s="115"/>
      <c r="S187" s="115"/>
    </row>
    <row r="188" spans="3:19" ht="45" customHeight="1" x14ac:dyDescent="0.25">
      <c r="C188" s="119"/>
      <c r="D188" s="144">
        <v>3</v>
      </c>
      <c r="E188" s="122" t="s">
        <v>1393</v>
      </c>
      <c r="F188" s="121" t="s">
        <v>1394</v>
      </c>
      <c r="G188" s="122" t="s">
        <v>136</v>
      </c>
      <c r="H188" s="122" t="s">
        <v>90</v>
      </c>
      <c r="I188" s="122" t="s">
        <v>1348</v>
      </c>
      <c r="J188" s="122" t="s">
        <v>995</v>
      </c>
      <c r="K188" s="122" t="s">
        <v>1002</v>
      </c>
      <c r="R188" s="115"/>
      <c r="S188" s="115"/>
    </row>
    <row r="189" spans="3:19" ht="45" customHeight="1" x14ac:dyDescent="0.25">
      <c r="C189" s="119"/>
      <c r="D189" s="144"/>
      <c r="E189" s="122"/>
      <c r="F189" s="121"/>
      <c r="G189" s="122"/>
      <c r="H189" s="122"/>
      <c r="I189" s="122"/>
      <c r="J189" s="106"/>
      <c r="K189" s="122"/>
      <c r="R189" s="115"/>
      <c r="S189" s="115"/>
    </row>
    <row r="190" spans="3:19" ht="45" customHeight="1" thickBot="1" x14ac:dyDescent="0.3">
      <c r="C190" s="119"/>
      <c r="D190" s="124"/>
      <c r="E190" s="124"/>
      <c r="F190" s="124"/>
      <c r="G190" s="145"/>
      <c r="H190" s="124"/>
      <c r="I190" s="124"/>
      <c r="J190" s="124"/>
      <c r="K190" s="124"/>
      <c r="R190" s="115"/>
      <c r="S190" s="115"/>
    </row>
    <row r="191" spans="3:19" ht="45" customHeight="1" thickBot="1" x14ac:dyDescent="0.4">
      <c r="C191" s="119"/>
      <c r="D191" s="1308" t="s">
        <v>458</v>
      </c>
      <c r="E191" s="1309"/>
      <c r="F191" s="1309"/>
      <c r="G191" s="1309"/>
      <c r="H191" s="1309"/>
      <c r="I191" s="1309"/>
      <c r="J191" s="1309"/>
      <c r="K191" s="1309"/>
      <c r="L191" s="1309"/>
      <c r="M191" s="1309"/>
      <c r="N191" s="1309"/>
      <c r="O191" s="1309"/>
      <c r="P191" s="1309"/>
      <c r="Q191" s="1309"/>
      <c r="R191" s="1310"/>
      <c r="S191" s="115"/>
    </row>
    <row r="192" spans="3:19" ht="45" customHeight="1" x14ac:dyDescent="0.35">
      <c r="C192" s="119"/>
      <c r="D192" s="1329" t="s">
        <v>459</v>
      </c>
      <c r="E192" s="1330"/>
      <c r="F192" s="1330"/>
      <c r="G192" s="1330"/>
      <c r="H192" s="1330"/>
      <c r="I192" s="1330"/>
      <c r="J192" s="1330"/>
      <c r="K192" s="1330"/>
      <c r="L192" s="216"/>
      <c r="M192" s="216"/>
      <c r="N192" s="216"/>
      <c r="O192" s="216"/>
      <c r="P192" s="216"/>
      <c r="Q192" s="216"/>
      <c r="R192" s="204"/>
      <c r="S192" s="115"/>
    </row>
    <row r="193" spans="3:19" ht="45" customHeight="1" x14ac:dyDescent="0.25">
      <c r="C193" s="119"/>
      <c r="D193" s="122" t="s">
        <v>9</v>
      </c>
      <c r="E193" s="122" t="s">
        <v>12</v>
      </c>
      <c r="F193" s="122" t="s">
        <v>460</v>
      </c>
      <c r="G193" s="121" t="s">
        <v>461</v>
      </c>
      <c r="H193" s="122" t="s">
        <v>462</v>
      </c>
      <c r="I193" s="122" t="s">
        <v>349</v>
      </c>
      <c r="J193" s="122" t="s">
        <v>463</v>
      </c>
      <c r="K193" s="122" t="s">
        <v>464</v>
      </c>
      <c r="R193" s="115"/>
      <c r="S193" s="115"/>
    </row>
    <row r="194" spans="3:19" ht="45" customHeight="1" x14ac:dyDescent="0.25">
      <c r="C194" s="119"/>
      <c r="D194" s="1352">
        <v>1</v>
      </c>
      <c r="E194" s="1344" t="s">
        <v>470</v>
      </c>
      <c r="F194" s="1347" t="s">
        <v>471</v>
      </c>
      <c r="G194" s="1344" t="s">
        <v>23</v>
      </c>
      <c r="H194" s="1344" t="s">
        <v>1124</v>
      </c>
      <c r="I194" s="1359" t="s">
        <v>705</v>
      </c>
      <c r="J194" s="310" t="s">
        <v>1568</v>
      </c>
      <c r="K194" s="186" t="s">
        <v>112</v>
      </c>
      <c r="R194" s="115"/>
      <c r="S194" s="115"/>
    </row>
    <row r="195" spans="3:19" ht="45" customHeight="1" x14ac:dyDescent="0.25">
      <c r="C195" s="119"/>
      <c r="D195" s="1351"/>
      <c r="E195" s="1346"/>
      <c r="F195" s="1349"/>
      <c r="G195" s="1346"/>
      <c r="H195" s="1346"/>
      <c r="I195" s="1360"/>
      <c r="J195" s="310" t="s">
        <v>1593</v>
      </c>
      <c r="K195" s="186" t="s">
        <v>966</v>
      </c>
      <c r="R195" s="115"/>
      <c r="S195" s="115"/>
    </row>
    <row r="196" spans="3:19" ht="45" customHeight="1" x14ac:dyDescent="0.25">
      <c r="C196" s="119"/>
      <c r="D196" s="1350">
        <v>2</v>
      </c>
      <c r="E196" s="1344"/>
      <c r="F196" s="1347" t="s">
        <v>1570</v>
      </c>
      <c r="G196" s="1344" t="s">
        <v>23</v>
      </c>
      <c r="H196" s="1344"/>
      <c r="I196" s="312" t="s">
        <v>1594</v>
      </c>
      <c r="J196" s="312" t="s">
        <v>1595</v>
      </c>
      <c r="K196" s="315" t="s">
        <v>1596</v>
      </c>
      <c r="R196" s="115"/>
      <c r="S196" s="115"/>
    </row>
    <row r="197" spans="3:19" ht="45" customHeight="1" x14ac:dyDescent="0.25">
      <c r="C197" s="119"/>
      <c r="D197" s="1351"/>
      <c r="E197" s="1346"/>
      <c r="F197" s="1349"/>
      <c r="G197" s="1346"/>
      <c r="H197" s="1346"/>
      <c r="I197" s="312" t="s">
        <v>1594</v>
      </c>
      <c r="J197" s="312" t="s">
        <v>960</v>
      </c>
      <c r="K197" s="315" t="s">
        <v>112</v>
      </c>
      <c r="R197" s="115"/>
      <c r="S197" s="115"/>
    </row>
    <row r="198" spans="3:19" ht="45" customHeight="1" x14ac:dyDescent="0.25">
      <c r="C198" s="114"/>
      <c r="D198" s="1341">
        <v>3</v>
      </c>
      <c r="E198" s="1344" t="s">
        <v>470</v>
      </c>
      <c r="F198" s="1347" t="s">
        <v>953</v>
      </c>
      <c r="G198" s="1344" t="s">
        <v>23</v>
      </c>
      <c r="H198" s="1344"/>
      <c r="I198" s="311" t="s">
        <v>1597</v>
      </c>
      <c r="J198" s="288" t="s">
        <v>965</v>
      </c>
      <c r="K198" s="186" t="s">
        <v>966</v>
      </c>
      <c r="R198" s="115"/>
      <c r="S198" s="115"/>
    </row>
    <row r="199" spans="3:19" ht="45" customHeight="1" x14ac:dyDescent="0.25">
      <c r="C199" s="114"/>
      <c r="D199" s="1342"/>
      <c r="E199" s="1345"/>
      <c r="F199" s="1348"/>
      <c r="G199" s="1345"/>
      <c r="H199" s="1345"/>
      <c r="I199" s="107" t="s">
        <v>1564</v>
      </c>
      <c r="J199" s="288" t="s">
        <v>965</v>
      </c>
      <c r="K199" s="186" t="s">
        <v>112</v>
      </c>
      <c r="R199" s="115"/>
      <c r="S199" s="115"/>
    </row>
    <row r="200" spans="3:19" ht="45" customHeight="1" x14ac:dyDescent="0.25">
      <c r="C200" s="114"/>
      <c r="D200" s="1342"/>
      <c r="E200" s="1345"/>
      <c r="F200" s="1348"/>
      <c r="G200" s="1345"/>
      <c r="H200" s="1345"/>
      <c r="I200" s="107" t="s">
        <v>1565</v>
      </c>
      <c r="J200" s="107" t="s">
        <v>1566</v>
      </c>
      <c r="K200" s="186" t="s">
        <v>112</v>
      </c>
      <c r="R200" s="115"/>
      <c r="S200" s="115"/>
    </row>
    <row r="201" spans="3:19" ht="45" customHeight="1" x14ac:dyDescent="0.25">
      <c r="C201" s="114"/>
      <c r="D201" s="1343"/>
      <c r="E201" s="1346"/>
      <c r="F201" s="1349"/>
      <c r="G201" s="1346"/>
      <c r="H201" s="1346"/>
      <c r="I201" s="107" t="s">
        <v>1567</v>
      </c>
      <c r="J201" s="107" t="s">
        <v>1566</v>
      </c>
      <c r="K201" s="186" t="s">
        <v>112</v>
      </c>
      <c r="R201" s="115"/>
      <c r="S201" s="115"/>
    </row>
    <row r="202" spans="3:19" ht="45" customHeight="1" x14ac:dyDescent="0.25">
      <c r="C202" s="119"/>
      <c r="R202" s="115"/>
      <c r="S202" s="115"/>
    </row>
    <row r="203" spans="3:19" ht="45" customHeight="1" x14ac:dyDescent="0.25">
      <c r="C203" s="119"/>
      <c r="R203" s="115"/>
      <c r="S203" s="115"/>
    </row>
    <row r="204" spans="3:19" ht="45" customHeight="1" thickBot="1" x14ac:dyDescent="0.3">
      <c r="C204" s="119"/>
      <c r="R204" s="115"/>
      <c r="S204" s="115"/>
    </row>
    <row r="205" spans="3:19" ht="45" customHeight="1" thickBot="1" x14ac:dyDescent="0.4">
      <c r="C205" s="119"/>
      <c r="D205" s="1308" t="s">
        <v>476</v>
      </c>
      <c r="E205" s="1309"/>
      <c r="F205" s="1309"/>
      <c r="G205" s="1309"/>
      <c r="H205" s="1309"/>
      <c r="I205" s="1309"/>
      <c r="J205" s="1309"/>
      <c r="K205" s="1309"/>
      <c r="L205" s="1309"/>
      <c r="M205" s="1309"/>
      <c r="N205" s="1309"/>
      <c r="O205" s="1309"/>
      <c r="P205" s="1309"/>
      <c r="Q205" s="1309"/>
      <c r="R205" s="1310"/>
      <c r="S205" s="115"/>
    </row>
    <row r="206" spans="3:19" ht="45" customHeight="1" thickBot="1" x14ac:dyDescent="0.5">
      <c r="C206" s="119"/>
      <c r="D206" s="1331" t="s">
        <v>477</v>
      </c>
      <c r="E206" s="1332"/>
      <c r="F206" s="205">
        <f>I223</f>
        <v>3700000</v>
      </c>
      <c r="G206" s="24"/>
      <c r="H206" s="24"/>
      <c r="I206" s="24"/>
      <c r="J206" s="24"/>
      <c r="K206" s="24"/>
      <c r="L206" s="24"/>
      <c r="M206" s="24"/>
      <c r="N206" s="24"/>
      <c r="O206" s="24"/>
      <c r="P206" s="24"/>
      <c r="Q206" s="24"/>
      <c r="R206" s="25"/>
      <c r="S206" s="115"/>
    </row>
    <row r="207" spans="3:19" ht="45" customHeight="1" x14ac:dyDescent="0.25">
      <c r="C207" s="119"/>
      <c r="D207" s="187" t="s">
        <v>478</v>
      </c>
      <c r="E207" s="187" t="s">
        <v>479</v>
      </c>
      <c r="F207" s="187" t="s">
        <v>480</v>
      </c>
      <c r="G207" s="121" t="s">
        <v>481</v>
      </c>
      <c r="H207" s="122" t="s">
        <v>482</v>
      </c>
      <c r="I207" s="122" t="s">
        <v>483</v>
      </c>
      <c r="J207" s="122" t="s">
        <v>484</v>
      </c>
      <c r="R207" s="115"/>
      <c r="S207" s="115"/>
    </row>
    <row r="208" spans="3:19" ht="45" customHeight="1" x14ac:dyDescent="0.25">
      <c r="C208" s="119"/>
      <c r="D208" s="122">
        <v>1</v>
      </c>
      <c r="E208" s="122" t="s">
        <v>485</v>
      </c>
      <c r="F208" s="122" t="s">
        <v>486</v>
      </c>
      <c r="G208" s="188">
        <v>250000</v>
      </c>
      <c r="H208" s="189"/>
      <c r="I208" s="189">
        <f t="shared" ref="I208:I222" si="0">G208*H208</f>
        <v>0</v>
      </c>
      <c r="J208" s="189"/>
      <c r="R208" s="115"/>
      <c r="S208" s="115"/>
    </row>
    <row r="209" spans="3:19" ht="45" customHeight="1" x14ac:dyDescent="0.25">
      <c r="C209" s="119"/>
      <c r="D209" s="122">
        <v>2</v>
      </c>
      <c r="E209" s="122" t="s">
        <v>487</v>
      </c>
      <c r="F209" s="122" t="s">
        <v>488</v>
      </c>
      <c r="G209" s="188">
        <v>5000000</v>
      </c>
      <c r="H209" s="189"/>
      <c r="I209" s="189">
        <f t="shared" si="0"/>
        <v>0</v>
      </c>
      <c r="J209" s="189"/>
      <c r="R209" s="115"/>
      <c r="S209" s="115"/>
    </row>
    <row r="210" spans="3:19" ht="45" customHeight="1" x14ac:dyDescent="0.25">
      <c r="C210" s="119"/>
      <c r="D210" s="123">
        <v>3</v>
      </c>
      <c r="E210" s="122" t="s">
        <v>489</v>
      </c>
      <c r="F210" s="122" t="s">
        <v>486</v>
      </c>
      <c r="G210" s="188">
        <v>5000</v>
      </c>
      <c r="H210" s="189"/>
      <c r="I210" s="189">
        <f t="shared" si="0"/>
        <v>0</v>
      </c>
      <c r="J210" s="189"/>
      <c r="R210" s="115"/>
      <c r="S210" s="115"/>
    </row>
    <row r="211" spans="3:19" ht="45" customHeight="1" x14ac:dyDescent="0.25">
      <c r="C211" s="119"/>
      <c r="D211" s="123">
        <v>4</v>
      </c>
      <c r="E211" s="122" t="s">
        <v>490</v>
      </c>
      <c r="F211" s="122" t="s">
        <v>488</v>
      </c>
      <c r="G211" s="188">
        <v>250000</v>
      </c>
      <c r="H211" s="189"/>
      <c r="I211" s="189">
        <f t="shared" si="0"/>
        <v>0</v>
      </c>
      <c r="J211" s="189"/>
      <c r="R211" s="115"/>
      <c r="S211" s="115"/>
    </row>
    <row r="212" spans="3:19" ht="45" customHeight="1" x14ac:dyDescent="0.25">
      <c r="C212" s="119"/>
      <c r="D212" s="123">
        <v>5</v>
      </c>
      <c r="E212" s="122" t="s">
        <v>491</v>
      </c>
      <c r="F212" s="122" t="s">
        <v>488</v>
      </c>
      <c r="G212" s="188">
        <v>100000</v>
      </c>
      <c r="H212" s="189"/>
      <c r="I212" s="189">
        <f t="shared" si="0"/>
        <v>0</v>
      </c>
      <c r="J212" s="189"/>
      <c r="N212" s="124"/>
      <c r="O212" s="124"/>
      <c r="P212" s="124"/>
      <c r="Q212" s="124"/>
      <c r="R212" s="190"/>
      <c r="S212" s="115"/>
    </row>
    <row r="213" spans="3:19" ht="45" customHeight="1" x14ac:dyDescent="0.25">
      <c r="C213" s="119"/>
      <c r="D213" s="123">
        <v>6</v>
      </c>
      <c r="E213" s="122" t="s">
        <v>492</v>
      </c>
      <c r="F213" s="122" t="s">
        <v>488</v>
      </c>
      <c r="G213" s="188">
        <v>1500000</v>
      </c>
      <c r="H213" s="189"/>
      <c r="I213" s="189">
        <f t="shared" si="0"/>
        <v>0</v>
      </c>
      <c r="J213" s="189"/>
      <c r="R213" s="115"/>
      <c r="S213" s="115"/>
    </row>
    <row r="214" spans="3:19" ht="45" customHeight="1" x14ac:dyDescent="0.25">
      <c r="C214" s="119"/>
      <c r="D214" s="123">
        <v>7</v>
      </c>
      <c r="E214" s="122" t="s">
        <v>493</v>
      </c>
      <c r="F214" s="122" t="s">
        <v>488</v>
      </c>
      <c r="G214" s="188">
        <v>350000</v>
      </c>
      <c r="H214" s="189">
        <f>1+1</f>
        <v>2</v>
      </c>
      <c r="I214" s="189">
        <f t="shared" si="0"/>
        <v>700000</v>
      </c>
      <c r="J214" s="189"/>
      <c r="R214" s="115"/>
      <c r="S214" s="115"/>
    </row>
    <row r="215" spans="3:19" ht="45" customHeight="1" x14ac:dyDescent="0.25">
      <c r="C215" s="119"/>
      <c r="D215" s="109">
        <v>8</v>
      </c>
      <c r="E215" s="122" t="s">
        <v>494</v>
      </c>
      <c r="F215" s="122" t="s">
        <v>495</v>
      </c>
      <c r="G215" s="188">
        <v>175000</v>
      </c>
      <c r="H215" s="189"/>
      <c r="I215" s="189">
        <f t="shared" si="0"/>
        <v>0</v>
      </c>
      <c r="J215" s="189"/>
      <c r="R215" s="115"/>
      <c r="S215" s="115"/>
    </row>
    <row r="216" spans="3:19" ht="45" customHeight="1" x14ac:dyDescent="0.25">
      <c r="C216" s="119"/>
      <c r="D216" s="123">
        <v>9</v>
      </c>
      <c r="E216" s="122" t="s">
        <v>496</v>
      </c>
      <c r="F216" s="122" t="s">
        <v>488</v>
      </c>
      <c r="G216" s="188">
        <v>500000</v>
      </c>
      <c r="H216" s="189"/>
      <c r="I216" s="189">
        <f t="shared" si="0"/>
        <v>0</v>
      </c>
      <c r="J216" s="189"/>
      <c r="R216" s="115"/>
      <c r="S216" s="115"/>
    </row>
    <row r="217" spans="3:19" ht="45" customHeight="1" x14ac:dyDescent="0.25">
      <c r="C217" s="119"/>
      <c r="D217" s="123">
        <v>10</v>
      </c>
      <c r="E217" s="122" t="s">
        <v>497</v>
      </c>
      <c r="F217" s="122" t="s">
        <v>486</v>
      </c>
      <c r="G217" s="188">
        <v>10000</v>
      </c>
      <c r="H217" s="189"/>
      <c r="I217" s="189">
        <f t="shared" si="0"/>
        <v>0</v>
      </c>
      <c r="J217" s="189"/>
      <c r="R217" s="115"/>
      <c r="S217" s="115"/>
    </row>
    <row r="218" spans="3:19" ht="45" customHeight="1" x14ac:dyDescent="0.25">
      <c r="C218" s="119"/>
      <c r="D218" s="109">
        <v>11</v>
      </c>
      <c r="E218" s="122" t="s">
        <v>498</v>
      </c>
      <c r="F218" s="122" t="s">
        <v>488</v>
      </c>
      <c r="G218" s="188">
        <v>1000000</v>
      </c>
      <c r="H218" s="189">
        <v>2</v>
      </c>
      <c r="I218" s="189">
        <f t="shared" si="0"/>
        <v>2000000</v>
      </c>
      <c r="J218" s="191"/>
      <c r="R218" s="115"/>
      <c r="S218" s="115"/>
    </row>
    <row r="219" spans="3:19" ht="45" customHeight="1" x14ac:dyDescent="0.25">
      <c r="C219" s="119"/>
      <c r="D219" s="123">
        <v>12</v>
      </c>
      <c r="E219" s="122" t="s">
        <v>499</v>
      </c>
      <c r="F219" s="122" t="s">
        <v>488</v>
      </c>
      <c r="G219" s="188">
        <v>500000</v>
      </c>
      <c r="H219" s="189">
        <v>2</v>
      </c>
      <c r="I219" s="189">
        <f t="shared" si="0"/>
        <v>1000000</v>
      </c>
      <c r="J219" s="189"/>
      <c r="R219" s="115"/>
      <c r="S219" s="115"/>
    </row>
    <row r="220" spans="3:19" ht="45" customHeight="1" x14ac:dyDescent="0.25">
      <c r="C220" s="119"/>
      <c r="D220" s="123">
        <v>13</v>
      </c>
      <c r="E220" s="122" t="s">
        <v>500</v>
      </c>
      <c r="F220" s="122" t="s">
        <v>488</v>
      </c>
      <c r="G220" s="188">
        <v>250000</v>
      </c>
      <c r="H220" s="189"/>
      <c r="I220" s="189">
        <f t="shared" si="0"/>
        <v>0</v>
      </c>
      <c r="J220" s="189"/>
      <c r="R220" s="115"/>
      <c r="S220" s="115"/>
    </row>
    <row r="221" spans="3:19" ht="45" customHeight="1" x14ac:dyDescent="0.25">
      <c r="C221" s="119"/>
      <c r="D221" s="123">
        <v>14</v>
      </c>
      <c r="E221" s="122" t="s">
        <v>1016</v>
      </c>
      <c r="F221" s="122" t="s">
        <v>488</v>
      </c>
      <c r="G221" s="188">
        <v>500000</v>
      </c>
      <c r="H221" s="189"/>
      <c r="I221" s="189">
        <f t="shared" si="0"/>
        <v>0</v>
      </c>
      <c r="J221" s="189"/>
      <c r="R221" s="115"/>
      <c r="S221" s="115"/>
    </row>
    <row r="222" spans="3:19" ht="45" customHeight="1" x14ac:dyDescent="0.25">
      <c r="C222" s="119"/>
      <c r="D222" s="123">
        <v>15</v>
      </c>
      <c r="E222" s="122" t="s">
        <v>502</v>
      </c>
      <c r="F222" s="122"/>
      <c r="G222" s="188"/>
      <c r="H222" s="189"/>
      <c r="I222" s="189">
        <f t="shared" si="0"/>
        <v>0</v>
      </c>
      <c r="J222" s="189"/>
      <c r="R222" s="115"/>
      <c r="S222" s="115"/>
    </row>
    <row r="223" spans="3:19" x14ac:dyDescent="0.25">
      <c r="C223" s="119"/>
      <c r="D223" s="1353" t="s">
        <v>503</v>
      </c>
      <c r="E223" s="1300"/>
      <c r="F223" s="1300"/>
      <c r="G223" s="1300"/>
      <c r="H223" s="1301"/>
      <c r="I223" s="189">
        <f>SUM(I208:I222)</f>
        <v>3700000</v>
      </c>
      <c r="J223" s="122"/>
      <c r="R223" s="115"/>
      <c r="S223" s="115"/>
    </row>
    <row r="224" spans="3:19" x14ac:dyDescent="0.25">
      <c r="C224" s="119"/>
      <c r="R224" s="115"/>
      <c r="S224" s="115"/>
    </row>
    <row r="225" spans="3:19" ht="16.5" thickBot="1" x14ac:dyDescent="0.3">
      <c r="C225" s="119"/>
      <c r="R225" s="115"/>
      <c r="S225" s="115"/>
    </row>
    <row r="226" spans="3:19" ht="16.5" thickBot="1" x14ac:dyDescent="0.3">
      <c r="C226" s="114"/>
      <c r="D226" s="1252" t="s">
        <v>504</v>
      </c>
      <c r="E226" s="1253"/>
      <c r="F226" s="1253"/>
      <c r="G226" s="1253"/>
      <c r="H226" s="1253"/>
      <c r="I226" s="1253"/>
      <c r="J226" s="1253"/>
      <c r="K226" s="1253"/>
      <c r="L226" s="1253"/>
      <c r="M226" s="1253"/>
      <c r="N226" s="1253"/>
      <c r="O226" s="1253"/>
      <c r="P226" s="1253"/>
      <c r="Q226" s="1253"/>
      <c r="R226" s="1254"/>
      <c r="S226" s="115"/>
    </row>
    <row r="227" spans="3:19" ht="76.5" customHeight="1" x14ac:dyDescent="0.25">
      <c r="C227" s="114"/>
      <c r="D227" s="1354" t="s">
        <v>1598</v>
      </c>
      <c r="E227" s="1355"/>
      <c r="F227" s="1355"/>
      <c r="G227" s="1355"/>
      <c r="H227" s="1355"/>
      <c r="I227" s="1355"/>
      <c r="J227" s="1355"/>
      <c r="K227" s="1355"/>
      <c r="L227" s="1355"/>
      <c r="M227" s="1355"/>
      <c r="N227" s="1355"/>
      <c r="O227" s="1355"/>
      <c r="P227" s="1355"/>
      <c r="Q227" s="1355"/>
      <c r="R227" s="1356"/>
      <c r="S227" s="115"/>
    </row>
    <row r="228" spans="3:19" ht="36.75" customHeight="1" x14ac:dyDescent="0.25">
      <c r="C228" s="114"/>
      <c r="D228" s="1340"/>
      <c r="E228" s="1357"/>
      <c r="F228" s="1357"/>
      <c r="G228" s="1357"/>
      <c r="H228" s="1357"/>
      <c r="I228" s="1357"/>
      <c r="J228" s="1357"/>
      <c r="K228" s="1357"/>
      <c r="L228" s="1357"/>
      <c r="M228" s="1357"/>
      <c r="N228" s="1357"/>
      <c r="O228" s="1357"/>
      <c r="P228" s="1357"/>
      <c r="Q228" s="1357"/>
      <c r="R228" s="1358"/>
      <c r="S228" s="115"/>
    </row>
    <row r="229" spans="3:19" ht="16.5" thickBot="1" x14ac:dyDescent="0.3">
      <c r="C229" s="114"/>
      <c r="D229" s="253"/>
      <c r="E229" s="254"/>
      <c r="F229" s="254"/>
      <c r="G229" s="254"/>
      <c r="H229" s="254"/>
      <c r="I229" s="254"/>
      <c r="J229" s="254"/>
      <c r="K229" s="254"/>
      <c r="L229" s="254"/>
      <c r="M229" s="254"/>
      <c r="N229" s="254"/>
      <c r="O229" s="254"/>
      <c r="P229" s="254"/>
      <c r="Q229" s="254"/>
      <c r="R229" s="255"/>
      <c r="S229" s="115"/>
    </row>
    <row r="230" spans="3:19" ht="16.5" thickBot="1" x14ac:dyDescent="0.3">
      <c r="C230" s="119"/>
      <c r="D230" s="1252" t="s">
        <v>505</v>
      </c>
      <c r="E230" s="1253"/>
      <c r="F230" s="1253"/>
      <c r="G230" s="1253"/>
      <c r="H230" s="1253"/>
      <c r="I230" s="1253"/>
      <c r="J230" s="1253"/>
      <c r="K230" s="1253"/>
      <c r="L230" s="1253"/>
      <c r="M230" s="1253"/>
      <c r="N230" s="1253"/>
      <c r="O230" s="1253"/>
      <c r="P230" s="1253"/>
      <c r="Q230" s="1253"/>
      <c r="R230" s="1254"/>
      <c r="S230" s="115"/>
    </row>
    <row r="231" spans="3:19" x14ac:dyDescent="0.25">
      <c r="C231" s="119"/>
      <c r="D231" s="1259" t="s">
        <v>506</v>
      </c>
      <c r="E231" s="1260"/>
      <c r="F231" s="1260"/>
      <c r="G231" s="1260"/>
      <c r="H231" s="1260"/>
      <c r="I231" s="1260"/>
      <c r="J231" s="1260"/>
      <c r="K231" s="1260"/>
      <c r="L231" s="24"/>
      <c r="M231" s="24"/>
      <c r="N231" s="24"/>
      <c r="O231" s="24"/>
      <c r="P231" s="24"/>
      <c r="Q231" s="24"/>
      <c r="R231" s="25"/>
      <c r="S231" s="115"/>
    </row>
    <row r="232" spans="3:19" x14ac:dyDescent="0.25">
      <c r="C232" s="119"/>
      <c r="D232" s="1246" t="s">
        <v>507</v>
      </c>
      <c r="E232" s="1247"/>
      <c r="F232" s="1247"/>
      <c r="G232" s="1247"/>
      <c r="H232" s="1247"/>
      <c r="I232" s="1247"/>
      <c r="J232" s="1247"/>
      <c r="K232" s="24"/>
      <c r="L232" s="24"/>
      <c r="M232" s="24"/>
      <c r="N232" s="24"/>
      <c r="O232" s="24"/>
      <c r="P232" s="24"/>
      <c r="Q232" s="24"/>
      <c r="R232" s="25"/>
      <c r="S232" s="115"/>
    </row>
    <row r="233" spans="3:19" x14ac:dyDescent="0.25">
      <c r="C233" s="119"/>
      <c r="D233" s="1246" t="s">
        <v>1647</v>
      </c>
      <c r="E233" s="1247"/>
      <c r="F233" s="1247"/>
      <c r="G233" s="1247"/>
      <c r="H233" s="1247"/>
      <c r="R233" s="115"/>
      <c r="S233" s="115"/>
    </row>
    <row r="234" spans="3:19" x14ac:dyDescent="0.25">
      <c r="C234" s="119"/>
      <c r="D234" s="1248" t="s">
        <v>1134</v>
      </c>
      <c r="E234" s="1249"/>
      <c r="F234" s="1249"/>
      <c r="G234" s="1249"/>
      <c r="R234" s="115"/>
      <c r="S234" s="115"/>
    </row>
    <row r="235" spans="3:19" x14ac:dyDescent="0.25">
      <c r="C235" s="119"/>
      <c r="R235" s="115"/>
      <c r="S235" s="115"/>
    </row>
    <row r="236" spans="3:19" ht="16.5" thickBot="1" x14ac:dyDescent="0.3">
      <c r="C236" s="119"/>
      <c r="D236" s="192"/>
      <c r="E236" s="193"/>
      <c r="F236" s="193"/>
      <c r="G236" s="193"/>
      <c r="H236" s="193"/>
      <c r="I236" s="193"/>
      <c r="J236" s="193"/>
      <c r="K236" s="194"/>
      <c r="L236" s="194"/>
      <c r="M236" s="194"/>
      <c r="N236" s="194"/>
      <c r="O236" s="194"/>
      <c r="P236" s="194"/>
      <c r="Q236" s="194"/>
      <c r="R236" s="195"/>
      <c r="S236" s="115"/>
    </row>
    <row r="237" spans="3:19" x14ac:dyDescent="0.25">
      <c r="C237" s="119"/>
      <c r="D237" s="1250" t="s">
        <v>510</v>
      </c>
      <c r="E237" s="1251"/>
      <c r="F237" s="59" t="s">
        <v>511</v>
      </c>
      <c r="S237" s="115"/>
    </row>
    <row r="238" spans="3:19" ht="16.5" thickBot="1" x14ac:dyDescent="0.3">
      <c r="C238" s="196"/>
      <c r="D238" s="193"/>
      <c r="E238" s="193"/>
      <c r="F238" s="193"/>
      <c r="G238" s="193"/>
      <c r="H238" s="193"/>
      <c r="I238" s="193"/>
      <c r="J238" s="193"/>
      <c r="K238" s="193"/>
      <c r="L238" s="193"/>
      <c r="M238" s="193"/>
      <c r="N238" s="193"/>
      <c r="O238" s="193"/>
      <c r="P238" s="193"/>
      <c r="Q238" s="193"/>
      <c r="R238" s="193"/>
      <c r="S238" s="197"/>
    </row>
  </sheetData>
  <mergeCells count="55">
    <mergeCell ref="D75:R75"/>
    <mergeCell ref="D15:J15"/>
    <mergeCell ref="D17:R17"/>
    <mergeCell ref="D18:P18"/>
    <mergeCell ref="D29:R29"/>
    <mergeCell ref="D30:R30"/>
    <mergeCell ref="D38:R38"/>
    <mergeCell ref="D39:P39"/>
    <mergeCell ref="D47:M47"/>
    <mergeCell ref="N47:R47"/>
    <mergeCell ref="D49:M49"/>
    <mergeCell ref="D174:K174"/>
    <mergeCell ref="D76:K76"/>
    <mergeCell ref="D82:R82"/>
    <mergeCell ref="D84:P84"/>
    <mergeCell ref="D124:R124"/>
    <mergeCell ref="D125:K125"/>
    <mergeCell ref="D139:Q139"/>
    <mergeCell ref="D145:R145"/>
    <mergeCell ref="D146:K146"/>
    <mergeCell ref="D147:K147"/>
    <mergeCell ref="D148:K148"/>
    <mergeCell ref="D172:R172"/>
    <mergeCell ref="D206:E206"/>
    <mergeCell ref="D223:H223"/>
    <mergeCell ref="D226:R226"/>
    <mergeCell ref="D227:R227"/>
    <mergeCell ref="D182:R182"/>
    <mergeCell ref="D184:K184"/>
    <mergeCell ref="D191:R191"/>
    <mergeCell ref="D192:K192"/>
    <mergeCell ref="D194:D195"/>
    <mergeCell ref="E194:E195"/>
    <mergeCell ref="F194:F195"/>
    <mergeCell ref="G194:G195"/>
    <mergeCell ref="H194:H195"/>
    <mergeCell ref="I194:I195"/>
    <mergeCell ref="D205:R205"/>
    <mergeCell ref="E198:E201"/>
    <mergeCell ref="F198:F201"/>
    <mergeCell ref="G198:G201"/>
    <mergeCell ref="H198:H201"/>
    <mergeCell ref="D198:D201"/>
    <mergeCell ref="D196:D197"/>
    <mergeCell ref="E196:E197"/>
    <mergeCell ref="F196:F197"/>
    <mergeCell ref="G196:G197"/>
    <mergeCell ref="H196:H197"/>
    <mergeCell ref="D237:E237"/>
    <mergeCell ref="D228:R228"/>
    <mergeCell ref="D231:K231"/>
    <mergeCell ref="D232:J232"/>
    <mergeCell ref="D233:H233"/>
    <mergeCell ref="D234:G234"/>
    <mergeCell ref="D230:R230"/>
  </mergeCells>
  <pageMargins left="0.7" right="0.7" top="0.75" bottom="0.75" header="0.3" footer="0.3"/>
  <pageSetup scale="6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T290"/>
  <sheetViews>
    <sheetView showGridLines="0" topLeftCell="C182" zoomScale="46" zoomScaleNormal="40" workbookViewId="0">
      <selection activeCell="H191" sqref="H191:I191"/>
    </sheetView>
  </sheetViews>
  <sheetFormatPr defaultColWidth="9.140625" defaultRowHeight="17.25" x14ac:dyDescent="0.3"/>
  <cols>
    <col min="1" max="3" width="9.140625" style="373"/>
    <col min="4" max="4" width="16.85546875" style="373" customWidth="1"/>
    <col min="5" max="5" width="34" style="373" customWidth="1"/>
    <col min="6" max="6" width="33.85546875" style="373" customWidth="1"/>
    <col min="7" max="7" width="28.85546875" style="373" customWidth="1"/>
    <col min="8" max="8" width="40.85546875" style="373" customWidth="1"/>
    <col min="9" max="9" width="34.42578125" style="373" bestFit="1" customWidth="1"/>
    <col min="10" max="10" width="36.42578125" style="373" customWidth="1"/>
    <col min="11" max="11" width="63.140625" style="373" bestFit="1" customWidth="1"/>
    <col min="12" max="12" width="30.42578125" style="373" bestFit="1" customWidth="1"/>
    <col min="13" max="13" width="23" style="373" customWidth="1"/>
    <col min="14" max="14" width="22.85546875" style="373" customWidth="1"/>
    <col min="15" max="15" width="55.140625" style="373" bestFit="1" customWidth="1"/>
    <col min="16" max="16" width="28.140625" style="373" customWidth="1"/>
    <col min="17" max="18" width="24.140625" style="373" customWidth="1"/>
    <col min="19" max="19" width="26.140625" style="373" customWidth="1"/>
    <col min="20" max="16384" width="9.140625" style="373"/>
  </cols>
  <sheetData>
    <row r="1" spans="3:20" ht="18" thickBot="1" x14ac:dyDescent="0.35"/>
    <row r="2" spans="3:20" ht="18" thickBot="1" x14ac:dyDescent="0.35">
      <c r="C2" s="712"/>
      <c r="D2" s="713"/>
      <c r="E2" s="713"/>
      <c r="F2" s="713"/>
      <c r="G2" s="713"/>
      <c r="H2" s="713"/>
      <c r="I2" s="713"/>
      <c r="J2" s="713"/>
      <c r="K2" s="713"/>
      <c r="L2" s="713"/>
      <c r="M2" s="713"/>
      <c r="N2" s="713"/>
      <c r="O2" s="713"/>
      <c r="P2" s="713"/>
      <c r="Q2" s="713"/>
      <c r="R2" s="713"/>
      <c r="S2" s="713"/>
      <c r="T2" s="712"/>
    </row>
    <row r="3" spans="3:20" x14ac:dyDescent="0.3">
      <c r="C3" s="370"/>
      <c r="T3" s="712"/>
    </row>
    <row r="4" spans="3:20" x14ac:dyDescent="0.3">
      <c r="C4" s="370"/>
      <c r="T4" s="370"/>
    </row>
    <row r="5" spans="3:20" x14ac:dyDescent="0.3">
      <c r="C5" s="370"/>
      <c r="T5" s="370"/>
    </row>
    <row r="6" spans="3:20" x14ac:dyDescent="0.3">
      <c r="C6" s="370"/>
      <c r="T6" s="370"/>
    </row>
    <row r="7" spans="3:20" x14ac:dyDescent="0.3">
      <c r="C7" s="370"/>
      <c r="T7" s="370"/>
    </row>
    <row r="8" spans="3:20" ht="26.25" x14ac:dyDescent="0.35">
      <c r="C8" s="370"/>
      <c r="D8" s="714"/>
      <c r="E8" s="715"/>
      <c r="T8" s="370"/>
    </row>
    <row r="9" spans="3:20" ht="26.25" x14ac:dyDescent="0.35">
      <c r="C9" s="370"/>
      <c r="D9" s="714"/>
      <c r="E9" s="715"/>
      <c r="T9" s="370"/>
    </row>
    <row r="10" spans="3:20" ht="25.5" x14ac:dyDescent="0.35">
      <c r="C10" s="370"/>
      <c r="D10" s="714" t="s">
        <v>1648</v>
      </c>
      <c r="E10" s="485"/>
      <c r="T10" s="370"/>
    </row>
    <row r="11" spans="3:20" ht="27" thickBot="1" x14ac:dyDescent="0.4">
      <c r="C11" s="370"/>
      <c r="D11" s="715"/>
      <c r="E11" s="715"/>
      <c r="T11" s="370"/>
    </row>
    <row r="12" spans="3:20" ht="24" customHeight="1" x14ac:dyDescent="0.3">
      <c r="C12" s="370"/>
      <c r="D12" s="1391" t="s">
        <v>1649</v>
      </c>
      <c r="E12" s="1391"/>
      <c r="F12" s="1391"/>
      <c r="G12" s="1391"/>
      <c r="H12" s="1391"/>
      <c r="I12" s="1391"/>
      <c r="J12" s="1391"/>
      <c r="K12" s="1391"/>
      <c r="L12" s="1391"/>
      <c r="M12" s="1391"/>
      <c r="N12" s="1391"/>
      <c r="O12" s="1391"/>
      <c r="P12" s="1391"/>
      <c r="Q12" s="1391"/>
      <c r="R12" s="1391"/>
      <c r="S12" s="1391"/>
      <c r="T12" s="370"/>
    </row>
    <row r="13" spans="3:20" ht="15.75" customHeight="1" x14ac:dyDescent="0.3">
      <c r="C13" s="370"/>
      <c r="D13" s="1392"/>
      <c r="E13" s="1392"/>
      <c r="F13" s="1392"/>
      <c r="G13" s="1392"/>
      <c r="H13" s="1392"/>
      <c r="I13" s="1392"/>
      <c r="J13" s="1392"/>
      <c r="K13" s="1392"/>
      <c r="L13" s="1392"/>
      <c r="M13" s="1392"/>
      <c r="N13" s="1392"/>
      <c r="O13" s="1392"/>
      <c r="P13" s="1392"/>
      <c r="Q13" s="1392"/>
      <c r="R13" s="1392"/>
      <c r="S13" s="1392"/>
      <c r="T13" s="370"/>
    </row>
    <row r="14" spans="3:20" ht="15.75" customHeight="1" x14ac:dyDescent="0.3">
      <c r="C14" s="370"/>
      <c r="D14" s="1392"/>
      <c r="E14" s="1392"/>
      <c r="F14" s="1392"/>
      <c r="G14" s="1392"/>
      <c r="H14" s="1392"/>
      <c r="I14" s="1392"/>
      <c r="J14" s="1392"/>
      <c r="K14" s="1392"/>
      <c r="L14" s="1392"/>
      <c r="M14" s="1392"/>
      <c r="N14" s="1392"/>
      <c r="O14" s="1392"/>
      <c r="P14" s="1392"/>
      <c r="Q14" s="1392"/>
      <c r="R14" s="1392"/>
      <c r="S14" s="1392"/>
      <c r="T14" s="370"/>
    </row>
    <row r="15" spans="3:20" ht="15.75" customHeight="1" x14ac:dyDescent="0.3">
      <c r="C15" s="370"/>
      <c r="D15" s="1392"/>
      <c r="E15" s="1392"/>
      <c r="F15" s="1392"/>
      <c r="G15" s="1392"/>
      <c r="H15" s="1392"/>
      <c r="I15" s="1392"/>
      <c r="J15" s="1392"/>
      <c r="K15" s="1392"/>
      <c r="L15" s="1392"/>
      <c r="M15" s="1392"/>
      <c r="N15" s="1392"/>
      <c r="O15" s="1392"/>
      <c r="P15" s="1392"/>
      <c r="Q15" s="1392"/>
      <c r="R15" s="1392"/>
      <c r="S15" s="1392"/>
      <c r="T15" s="370"/>
    </row>
    <row r="16" spans="3:20" ht="16.5" customHeight="1" thickBot="1" x14ac:dyDescent="0.35">
      <c r="C16" s="370"/>
      <c r="D16" s="1393"/>
      <c r="E16" s="1393"/>
      <c r="F16" s="1393"/>
      <c r="G16" s="1393"/>
      <c r="H16" s="1393"/>
      <c r="I16" s="1393"/>
      <c r="J16" s="1393"/>
      <c r="K16" s="1393"/>
      <c r="L16" s="1393"/>
      <c r="M16" s="1393"/>
      <c r="N16" s="1393"/>
      <c r="O16" s="1393"/>
      <c r="P16" s="1393"/>
      <c r="Q16" s="1393"/>
      <c r="R16" s="1393"/>
      <c r="S16" s="1393"/>
      <c r="T16" s="370"/>
    </row>
    <row r="17" spans="3:20" ht="45" customHeight="1" x14ac:dyDescent="0.3">
      <c r="C17" s="370"/>
      <c r="D17" s="716" t="s">
        <v>1650</v>
      </c>
      <c r="T17" s="370"/>
    </row>
    <row r="18" spans="3:20" ht="45" customHeight="1" x14ac:dyDescent="0.3">
      <c r="C18" s="370"/>
      <c r="D18" s="636" t="s">
        <v>1651</v>
      </c>
      <c r="E18" s="636"/>
      <c r="F18" s="636"/>
      <c r="G18" s="636"/>
      <c r="H18" s="636"/>
      <c r="I18" s="636"/>
      <c r="J18" s="636"/>
      <c r="T18" s="370"/>
    </row>
    <row r="19" spans="3:20" ht="45" customHeight="1" x14ac:dyDescent="0.3">
      <c r="C19" s="370"/>
      <c r="D19" s="636" t="s">
        <v>1652</v>
      </c>
      <c r="E19" s="636"/>
      <c r="F19" s="636"/>
      <c r="G19" s="636"/>
      <c r="H19" s="636"/>
      <c r="I19" s="636"/>
      <c r="J19" s="636"/>
      <c r="T19" s="370"/>
    </row>
    <row r="20" spans="3:20" ht="45" customHeight="1" x14ac:dyDescent="0.3">
      <c r="C20" s="370"/>
      <c r="D20" s="517" t="s">
        <v>1653</v>
      </c>
      <c r="E20" s="517"/>
      <c r="F20" s="517"/>
      <c r="G20" s="517"/>
      <c r="H20" s="517"/>
      <c r="I20" s="517"/>
      <c r="J20" s="636"/>
      <c r="T20" s="370"/>
    </row>
    <row r="21" spans="3:20" ht="45" customHeight="1" x14ac:dyDescent="0.3">
      <c r="C21" s="370"/>
      <c r="D21" s="1394" t="s">
        <v>1654</v>
      </c>
      <c r="E21" s="1394"/>
      <c r="F21" s="1394"/>
      <c r="G21" s="1394"/>
      <c r="H21" s="1394"/>
      <c r="I21" s="1394"/>
      <c r="J21" s="1394"/>
      <c r="K21" s="1394"/>
      <c r="L21" s="1394"/>
      <c r="T21" s="370"/>
    </row>
    <row r="22" spans="3:20" ht="45" customHeight="1" x14ac:dyDescent="0.3">
      <c r="C22" s="370"/>
      <c r="D22" s="636" t="s">
        <v>1655</v>
      </c>
      <c r="E22" s="636"/>
      <c r="F22" s="636"/>
      <c r="G22" s="636"/>
      <c r="H22" s="636"/>
      <c r="I22" s="636"/>
      <c r="J22" s="636"/>
      <c r="T22" s="370"/>
    </row>
    <row r="23" spans="3:20" ht="45" customHeight="1" x14ac:dyDescent="0.3">
      <c r="C23" s="370"/>
      <c r="D23" s="636" t="s">
        <v>1656</v>
      </c>
      <c r="E23" s="636"/>
      <c r="F23" s="636"/>
      <c r="G23" s="636"/>
      <c r="H23" s="636"/>
      <c r="I23" s="636"/>
      <c r="J23" s="636"/>
      <c r="T23" s="370"/>
    </row>
    <row r="24" spans="3:20" ht="45" customHeight="1" x14ac:dyDescent="0.3">
      <c r="C24" s="370"/>
      <c r="D24" s="636"/>
      <c r="E24" s="636"/>
      <c r="F24" s="636"/>
      <c r="G24" s="636"/>
      <c r="H24" s="636"/>
      <c r="I24" s="636"/>
      <c r="J24" s="636"/>
      <c r="M24" s="468"/>
      <c r="N24" s="468"/>
      <c r="O24" s="468"/>
      <c r="P24" s="468"/>
      <c r="Q24" s="468"/>
      <c r="R24" s="468"/>
      <c r="S24" s="468"/>
      <c r="T24" s="370"/>
    </row>
    <row r="25" spans="3:20" ht="45" customHeight="1" thickBot="1" x14ac:dyDescent="0.35">
      <c r="C25" s="370"/>
      <c r="D25" s="1395" t="s">
        <v>1657</v>
      </c>
      <c r="E25" s="1395"/>
      <c r="F25" s="1395"/>
      <c r="G25" s="1395"/>
      <c r="H25" s="1395"/>
      <c r="I25" s="1395"/>
      <c r="J25" s="1395"/>
      <c r="K25" s="1395"/>
      <c r="L25" s="1395"/>
      <c r="M25" s="1395"/>
      <c r="N25" s="1395"/>
      <c r="O25" s="1395"/>
      <c r="P25" s="1395"/>
      <c r="Q25" s="1395"/>
      <c r="R25" s="1395"/>
      <c r="S25" s="1395"/>
      <c r="T25" s="370"/>
    </row>
    <row r="26" spans="3:20" ht="45" customHeight="1" thickBot="1" x14ac:dyDescent="0.35">
      <c r="C26" s="370"/>
      <c r="D26" s="808" t="s">
        <v>1658</v>
      </c>
      <c r="E26" s="909"/>
      <c r="F26" s="909"/>
      <c r="G26" s="909"/>
      <c r="H26" s="909"/>
      <c r="I26" s="909"/>
      <c r="J26" s="909"/>
      <c r="K26" s="909"/>
      <c r="L26" s="909"/>
      <c r="M26" s="909"/>
      <c r="N26" s="909"/>
      <c r="O26" s="909"/>
      <c r="P26" s="909"/>
      <c r="Q26" s="909"/>
      <c r="R26" s="909"/>
      <c r="S26" s="909"/>
      <c r="T26" s="370"/>
    </row>
    <row r="27" spans="3:20" ht="45" customHeight="1" thickBot="1" x14ac:dyDescent="0.35">
      <c r="C27" s="370"/>
      <c r="D27" s="1374" t="s">
        <v>1659</v>
      </c>
      <c r="E27" s="1374"/>
      <c r="F27" s="1374"/>
      <c r="G27" s="1374"/>
      <c r="H27" s="1374"/>
      <c r="I27" s="1374"/>
      <c r="J27" s="1374"/>
      <c r="K27" s="1374"/>
      <c r="L27" s="1374"/>
      <c r="M27" s="1374"/>
      <c r="N27" s="1374"/>
      <c r="O27" s="1374"/>
      <c r="P27" s="1374"/>
      <c r="Q27" s="1374"/>
      <c r="R27" s="1374"/>
      <c r="S27" s="1374"/>
      <c r="T27" s="370"/>
    </row>
    <row r="28" spans="3:20" ht="45" customHeight="1" x14ac:dyDescent="0.3">
      <c r="C28" s="370"/>
      <c r="D28" s="1388" t="s">
        <v>1660</v>
      </c>
      <c r="E28" s="1388"/>
      <c r="F28" s="1388"/>
      <c r="G28" s="1388"/>
      <c r="H28" s="1388"/>
      <c r="I28" s="1388"/>
      <c r="J28" s="1388"/>
      <c r="K28" s="1388"/>
      <c r="L28" s="1388"/>
      <c r="M28" s="1388"/>
      <c r="N28" s="1388"/>
      <c r="O28" s="1388"/>
      <c r="P28" s="1388"/>
      <c r="Q28" s="468"/>
      <c r="R28" s="468"/>
      <c r="T28" s="370"/>
    </row>
    <row r="29" spans="3:20" ht="45" customHeight="1" x14ac:dyDescent="0.3">
      <c r="C29" s="370"/>
      <c r="D29" s="710" t="s">
        <v>9</v>
      </c>
      <c r="E29" s="710" t="s">
        <v>10</v>
      </c>
      <c r="F29" s="709" t="s">
        <v>11</v>
      </c>
      <c r="G29" s="708" t="s">
        <v>12</v>
      </c>
      <c r="H29" s="709" t="s">
        <v>13</v>
      </c>
      <c r="I29" s="708" t="s">
        <v>14</v>
      </c>
      <c r="J29" s="709" t="s">
        <v>15</v>
      </c>
      <c r="K29" s="708" t="s">
        <v>16</v>
      </c>
      <c r="L29" s="708" t="s">
        <v>17</v>
      </c>
      <c r="M29" s="708" t="s">
        <v>18</v>
      </c>
      <c r="N29" s="822" t="s">
        <v>19</v>
      </c>
      <c r="O29" s="708" t="s">
        <v>20</v>
      </c>
      <c r="P29" s="708" t="s">
        <v>21</v>
      </c>
      <c r="Q29" s="805"/>
      <c r="R29" s="805"/>
      <c r="T29" s="370"/>
    </row>
    <row r="30" spans="3:20" ht="45" customHeight="1" x14ac:dyDescent="0.3">
      <c r="C30" s="370"/>
      <c r="D30" s="710">
        <v>1</v>
      </c>
      <c r="E30" s="719" t="s">
        <v>1179</v>
      </c>
      <c r="F30" s="362" t="s">
        <v>1180</v>
      </c>
      <c r="G30" s="363" t="s">
        <v>136</v>
      </c>
      <c r="H30" s="362">
        <v>61</v>
      </c>
      <c r="I30" s="363" t="s">
        <v>1181</v>
      </c>
      <c r="J30" s="362" t="s">
        <v>1182</v>
      </c>
      <c r="K30" s="830" t="s">
        <v>1183</v>
      </c>
      <c r="L30" s="362" t="s">
        <v>1184</v>
      </c>
      <c r="M30" s="364" t="s">
        <v>1185</v>
      </c>
      <c r="N30" s="821" t="s">
        <v>1452</v>
      </c>
      <c r="O30" s="362" t="s">
        <v>1186</v>
      </c>
      <c r="P30" s="362" t="s">
        <v>185</v>
      </c>
      <c r="Q30" s="483"/>
      <c r="R30" s="483"/>
      <c r="T30" s="370"/>
    </row>
    <row r="31" spans="3:20" ht="45" customHeight="1" x14ac:dyDescent="0.3">
      <c r="C31" s="370"/>
      <c r="D31" s="710">
        <v>2</v>
      </c>
      <c r="E31" s="719">
        <v>44354</v>
      </c>
      <c r="F31" s="362" t="s">
        <v>830</v>
      </c>
      <c r="G31" s="363" t="s">
        <v>28</v>
      </c>
      <c r="H31" s="362">
        <v>46</v>
      </c>
      <c r="I31" s="363" t="s">
        <v>831</v>
      </c>
      <c r="J31" s="362" t="s">
        <v>30</v>
      </c>
      <c r="K31" s="830" t="s">
        <v>832</v>
      </c>
      <c r="L31" s="362" t="s">
        <v>1661</v>
      </c>
      <c r="M31" s="362">
        <v>2025</v>
      </c>
      <c r="N31" s="362">
        <v>50</v>
      </c>
      <c r="O31" s="362">
        <v>2024</v>
      </c>
      <c r="P31" s="864" t="s">
        <v>185</v>
      </c>
      <c r="Q31" s="483"/>
      <c r="R31" s="483"/>
      <c r="T31" s="370"/>
    </row>
    <row r="32" spans="3:20" ht="45" customHeight="1" x14ac:dyDescent="0.3">
      <c r="C32" s="370"/>
      <c r="D32" s="710">
        <v>3</v>
      </c>
      <c r="E32" s="831">
        <v>44432</v>
      </c>
      <c r="F32" s="832" t="s">
        <v>1403</v>
      </c>
      <c r="G32" s="833" t="s">
        <v>23</v>
      </c>
      <c r="H32" s="834">
        <v>49</v>
      </c>
      <c r="I32" s="833" t="s">
        <v>1404</v>
      </c>
      <c r="J32" s="834" t="s">
        <v>30</v>
      </c>
      <c r="K32" s="835" t="s">
        <v>1405</v>
      </c>
      <c r="L32" s="833" t="s">
        <v>1662</v>
      </c>
      <c r="M32" s="834">
        <v>2026</v>
      </c>
      <c r="N32" s="833">
        <v>102.24</v>
      </c>
      <c r="O32" s="833">
        <v>2026</v>
      </c>
      <c r="P32" s="847" t="s">
        <v>1663</v>
      </c>
      <c r="Q32" s="483"/>
      <c r="R32" s="483"/>
      <c r="T32" s="370"/>
    </row>
    <row r="33" spans="3:20" ht="45" customHeight="1" x14ac:dyDescent="0.3">
      <c r="C33" s="370"/>
      <c r="D33" s="710">
        <v>4</v>
      </c>
      <c r="E33" s="717">
        <v>44627</v>
      </c>
      <c r="F33" s="711" t="s">
        <v>1664</v>
      </c>
      <c r="G33" s="711" t="s">
        <v>28</v>
      </c>
      <c r="H33" s="711">
        <v>46</v>
      </c>
      <c r="I33" s="711" t="s">
        <v>1665</v>
      </c>
      <c r="J33" s="711" t="s">
        <v>25</v>
      </c>
      <c r="K33" s="711" t="s">
        <v>1666</v>
      </c>
      <c r="L33" s="557">
        <v>15000</v>
      </c>
      <c r="M33" s="557" t="s">
        <v>1667</v>
      </c>
      <c r="N33" s="557">
        <v>275</v>
      </c>
      <c r="O33" s="557" t="s">
        <v>1668</v>
      </c>
      <c r="P33" s="864" t="s">
        <v>185</v>
      </c>
      <c r="Q33" s="483"/>
      <c r="R33" s="483"/>
      <c r="T33" s="370"/>
    </row>
    <row r="34" spans="3:20" ht="45.95" customHeight="1" x14ac:dyDescent="0.3">
      <c r="C34" s="370"/>
      <c r="D34" s="710">
        <v>5</v>
      </c>
      <c r="E34" s="826">
        <v>44651</v>
      </c>
      <c r="F34" s="557" t="s">
        <v>1669</v>
      </c>
      <c r="G34" s="557" t="s">
        <v>23</v>
      </c>
      <c r="H34" s="557" t="s">
        <v>1670</v>
      </c>
      <c r="I34" s="557" t="s">
        <v>1671</v>
      </c>
      <c r="J34" s="557" t="s">
        <v>30</v>
      </c>
      <c r="K34" s="557">
        <v>27.86</v>
      </c>
      <c r="L34" s="837">
        <v>4500</v>
      </c>
      <c r="M34" s="557">
        <v>2024</v>
      </c>
      <c r="N34" s="557">
        <v>213.9</v>
      </c>
      <c r="O34" s="557">
        <v>2024</v>
      </c>
      <c r="P34" s="864" t="s">
        <v>1672</v>
      </c>
      <c r="Q34" s="483"/>
      <c r="R34" s="483"/>
      <c r="T34" s="370"/>
    </row>
    <row r="35" spans="3:20" ht="45.95" customHeight="1" x14ac:dyDescent="0.3">
      <c r="C35" s="370"/>
      <c r="D35" s="710">
        <v>6</v>
      </c>
      <c r="E35" s="886">
        <v>44763</v>
      </c>
      <c r="F35" s="826" t="s">
        <v>1673</v>
      </c>
      <c r="G35" s="557" t="s">
        <v>23</v>
      </c>
      <c r="H35" s="558" t="s">
        <v>1670</v>
      </c>
      <c r="I35" s="557" t="s">
        <v>1674</v>
      </c>
      <c r="J35" s="558" t="s">
        <v>25</v>
      </c>
      <c r="K35" s="557" t="s">
        <v>1675</v>
      </c>
      <c r="L35" s="887">
        <v>3500</v>
      </c>
      <c r="M35" s="558">
        <v>2022</v>
      </c>
      <c r="N35" s="888">
        <v>206.32</v>
      </c>
      <c r="O35" s="887" t="s">
        <v>1668</v>
      </c>
      <c r="P35" s="557" t="s">
        <v>300</v>
      </c>
      <c r="Q35" s="483"/>
      <c r="R35" s="483"/>
      <c r="T35" s="370"/>
    </row>
    <row r="36" spans="3:20" ht="45" customHeight="1" x14ac:dyDescent="0.3">
      <c r="C36" s="370"/>
      <c r="D36" s="823">
        <v>7</v>
      </c>
      <c r="E36" s="719" t="s">
        <v>1676</v>
      </c>
      <c r="F36" s="1383" t="s">
        <v>1677</v>
      </c>
      <c r="G36" s="1396" t="s">
        <v>1678</v>
      </c>
      <c r="H36" s="1396" t="s">
        <v>1679</v>
      </c>
      <c r="I36" s="363" t="s">
        <v>1680</v>
      </c>
      <c r="J36" s="1396" t="s">
        <v>30</v>
      </c>
      <c r="K36" s="362" t="s">
        <v>1681</v>
      </c>
      <c r="L36" s="363" t="s">
        <v>1682</v>
      </c>
      <c r="M36" s="1383" t="s">
        <v>171</v>
      </c>
      <c r="N36" s="1383" t="s">
        <v>1683</v>
      </c>
      <c r="O36" s="1383" t="s">
        <v>1684</v>
      </c>
      <c r="P36" s="836" t="s">
        <v>50</v>
      </c>
      <c r="Q36" s="483"/>
      <c r="R36" s="483"/>
      <c r="T36" s="370"/>
    </row>
    <row r="37" spans="3:20" ht="45" customHeight="1" x14ac:dyDescent="0.3">
      <c r="C37" s="370"/>
      <c r="D37" s="823">
        <v>8</v>
      </c>
      <c r="E37" s="719" t="s">
        <v>1676</v>
      </c>
      <c r="F37" s="1383"/>
      <c r="G37" s="1396"/>
      <c r="H37" s="1396"/>
      <c r="I37" s="363" t="s">
        <v>1685</v>
      </c>
      <c r="J37" s="1396"/>
      <c r="K37" s="362" t="s">
        <v>1686</v>
      </c>
      <c r="L37" s="362" t="s">
        <v>1687</v>
      </c>
      <c r="M37" s="1383"/>
      <c r="N37" s="1383"/>
      <c r="O37" s="1383"/>
      <c r="P37" s="845" t="s">
        <v>50</v>
      </c>
      <c r="Q37" s="483"/>
      <c r="R37" s="483"/>
      <c r="T37" s="370"/>
    </row>
    <row r="38" spans="3:20" ht="45" customHeight="1" x14ac:dyDescent="0.3">
      <c r="C38" s="370"/>
      <c r="D38" s="823">
        <v>9</v>
      </c>
      <c r="E38" s="826" t="s">
        <v>1688</v>
      </c>
      <c r="F38" s="557" t="s">
        <v>1677</v>
      </c>
      <c r="G38" s="557" t="s">
        <v>1678</v>
      </c>
      <c r="H38" s="557" t="s">
        <v>1689</v>
      </c>
      <c r="I38" s="557" t="s">
        <v>1690</v>
      </c>
      <c r="J38" s="557" t="s">
        <v>30</v>
      </c>
      <c r="K38" s="557" t="s">
        <v>1691</v>
      </c>
      <c r="L38" s="557" t="s">
        <v>1692</v>
      </c>
      <c r="M38" s="557" t="s">
        <v>1693</v>
      </c>
      <c r="N38" s="557" t="s">
        <v>1694</v>
      </c>
      <c r="O38" s="557" t="s">
        <v>1693</v>
      </c>
      <c r="P38" s="845" t="s">
        <v>50</v>
      </c>
      <c r="Q38" s="483"/>
      <c r="R38" s="483"/>
      <c r="T38" s="370"/>
    </row>
    <row r="39" spans="3:20" ht="45" customHeight="1" x14ac:dyDescent="0.3">
      <c r="C39" s="370"/>
      <c r="D39" s="823">
        <v>10</v>
      </c>
      <c r="E39" s="826" t="s">
        <v>1688</v>
      </c>
      <c r="F39" s="557" t="s">
        <v>1677</v>
      </c>
      <c r="G39" s="557" t="s">
        <v>1678</v>
      </c>
      <c r="H39" s="557" t="s">
        <v>1689</v>
      </c>
      <c r="I39" s="557" t="s">
        <v>1695</v>
      </c>
      <c r="J39" s="557" t="s">
        <v>30</v>
      </c>
      <c r="K39" s="557" t="s">
        <v>1696</v>
      </c>
      <c r="L39" s="557" t="s">
        <v>1697</v>
      </c>
      <c r="M39" s="557" t="s">
        <v>1693</v>
      </c>
      <c r="N39" s="557" t="s">
        <v>1698</v>
      </c>
      <c r="O39" s="557" t="s">
        <v>1693</v>
      </c>
      <c r="P39" s="845" t="s">
        <v>50</v>
      </c>
      <c r="Q39" s="483"/>
      <c r="R39" s="483"/>
      <c r="T39" s="370"/>
    </row>
    <row r="40" spans="3:20" ht="45" customHeight="1" x14ac:dyDescent="0.3">
      <c r="C40" s="370"/>
      <c r="D40" s="823">
        <v>11</v>
      </c>
      <c r="E40" s="363" t="s">
        <v>1688</v>
      </c>
      <c r="F40" s="719" t="s">
        <v>1677</v>
      </c>
      <c r="G40" s="362" t="s">
        <v>1678</v>
      </c>
      <c r="H40" s="363" t="s">
        <v>1689</v>
      </c>
      <c r="I40" s="362" t="s">
        <v>1699</v>
      </c>
      <c r="J40" s="363" t="s">
        <v>30</v>
      </c>
      <c r="K40" s="362" t="s">
        <v>1700</v>
      </c>
      <c r="L40" s="362" t="s">
        <v>1701</v>
      </c>
      <c r="M40" s="363" t="s">
        <v>1693</v>
      </c>
      <c r="N40" s="362" t="s">
        <v>1702</v>
      </c>
      <c r="O40" s="362" t="s">
        <v>1693</v>
      </c>
      <c r="P40" s="845" t="s">
        <v>50</v>
      </c>
      <c r="Q40" s="483"/>
      <c r="R40" s="483"/>
      <c r="T40" s="370"/>
    </row>
    <row r="41" spans="3:20" ht="45" customHeight="1" thickBot="1" x14ac:dyDescent="0.35">
      <c r="C41" s="370"/>
      <c r="D41" s="823">
        <v>12</v>
      </c>
      <c r="E41" s="827" t="s">
        <v>1703</v>
      </c>
      <c r="F41" s="827" t="s">
        <v>171</v>
      </c>
      <c r="G41" s="827" t="s">
        <v>1704</v>
      </c>
      <c r="H41" s="827" t="s">
        <v>1705</v>
      </c>
      <c r="I41" s="827" t="s">
        <v>1706</v>
      </c>
      <c r="J41" s="827" t="s">
        <v>30</v>
      </c>
      <c r="K41" s="827" t="s">
        <v>1707</v>
      </c>
      <c r="L41" s="827" t="s">
        <v>1708</v>
      </c>
      <c r="M41" s="827">
        <v>2023</v>
      </c>
      <c r="N41" s="827" t="s">
        <v>1709</v>
      </c>
      <c r="O41" s="827">
        <v>2023</v>
      </c>
      <c r="P41" s="870" t="s">
        <v>50</v>
      </c>
      <c r="Q41" s="483"/>
      <c r="R41" s="483"/>
      <c r="T41" s="370"/>
    </row>
    <row r="42" spans="3:20" ht="45" customHeight="1" x14ac:dyDescent="0.3">
      <c r="C42" s="370"/>
      <c r="D42" s="539"/>
      <c r="E42" s="363"/>
      <c r="F42" s="719"/>
      <c r="G42" s="362"/>
      <c r="H42" s="363"/>
      <c r="I42" s="362"/>
      <c r="J42" s="363"/>
      <c r="K42" s="362"/>
      <c r="L42" s="362"/>
      <c r="M42" s="363"/>
      <c r="N42" s="362"/>
      <c r="O42" s="362"/>
      <c r="P42" s="362"/>
      <c r="Q42" s="483"/>
      <c r="R42" s="483"/>
      <c r="T42" s="370"/>
    </row>
    <row r="43" spans="3:20" ht="45" customHeight="1" thickBot="1" x14ac:dyDescent="0.35">
      <c r="C43" s="370"/>
      <c r="T43" s="370"/>
    </row>
    <row r="44" spans="3:20" ht="45" customHeight="1" thickBot="1" x14ac:dyDescent="0.35">
      <c r="C44" s="370"/>
      <c r="D44" s="1374" t="s">
        <v>1710</v>
      </c>
      <c r="E44" s="1374"/>
      <c r="F44" s="1374"/>
      <c r="G44" s="1374"/>
      <c r="H44" s="1374"/>
      <c r="I44" s="1374"/>
      <c r="J44" s="1374"/>
      <c r="K44" s="1374"/>
      <c r="L44" s="1374"/>
      <c r="M44" s="1374"/>
      <c r="N44" s="1374"/>
      <c r="O44" s="1374"/>
      <c r="P44" s="1374"/>
      <c r="Q44" s="1374"/>
      <c r="R44" s="1374"/>
      <c r="S44" s="1374"/>
      <c r="T44" s="370"/>
    </row>
    <row r="45" spans="3:20" ht="45" customHeight="1" x14ac:dyDescent="0.3">
      <c r="C45" s="370"/>
      <c r="D45" s="1387" t="s">
        <v>1139</v>
      </c>
      <c r="E45" s="1387"/>
      <c r="F45" s="1387"/>
      <c r="G45" s="1387"/>
      <c r="H45" s="1387"/>
      <c r="I45" s="1387"/>
      <c r="J45" s="1387"/>
      <c r="K45" s="1387"/>
      <c r="L45" s="1387"/>
      <c r="M45" s="1387"/>
      <c r="N45" s="1387"/>
      <c r="O45" s="1387"/>
      <c r="P45" s="1387"/>
      <c r="Q45" s="1387"/>
      <c r="R45" s="1387"/>
      <c r="S45" s="1387"/>
      <c r="T45" s="370"/>
    </row>
    <row r="46" spans="3:20" ht="45" customHeight="1" x14ac:dyDescent="0.3">
      <c r="C46" s="370"/>
      <c r="D46" s="710" t="s">
        <v>9</v>
      </c>
      <c r="E46" s="710" t="s">
        <v>10</v>
      </c>
      <c r="F46" s="709" t="s">
        <v>39</v>
      </c>
      <c r="G46" s="708" t="s">
        <v>12</v>
      </c>
      <c r="H46" s="708" t="s">
        <v>40</v>
      </c>
      <c r="I46" s="708" t="s">
        <v>41</v>
      </c>
      <c r="J46" s="709" t="s">
        <v>42</v>
      </c>
      <c r="K46" s="708" t="s">
        <v>43</v>
      </c>
      <c r="L46" s="720" t="s">
        <v>14</v>
      </c>
      <c r="M46" s="708" t="s">
        <v>44</v>
      </c>
      <c r="N46" s="822" t="s">
        <v>45</v>
      </c>
      <c r="O46" s="708" t="s">
        <v>46</v>
      </c>
      <c r="P46" s="708" t="s">
        <v>47</v>
      </c>
      <c r="Q46" s="708" t="s">
        <v>21</v>
      </c>
      <c r="R46" s="895"/>
      <c r="S46" s="721"/>
      <c r="T46" s="370"/>
    </row>
    <row r="47" spans="3:20" ht="45" customHeight="1" x14ac:dyDescent="0.3">
      <c r="C47" s="370"/>
      <c r="D47" s="710">
        <v>1</v>
      </c>
      <c r="E47" s="557" t="s">
        <v>1711</v>
      </c>
      <c r="F47" s="557" t="s">
        <v>1712</v>
      </c>
      <c r="G47" s="557" t="s">
        <v>121</v>
      </c>
      <c r="H47" s="865" t="s">
        <v>1713</v>
      </c>
      <c r="I47" s="865" t="s">
        <v>1225</v>
      </c>
      <c r="J47" s="865">
        <v>99</v>
      </c>
      <c r="K47" s="557" t="s">
        <v>1714</v>
      </c>
      <c r="L47" s="557" t="s">
        <v>851</v>
      </c>
      <c r="M47" s="557" t="s">
        <v>1715</v>
      </c>
      <c r="N47" s="557" t="s">
        <v>418</v>
      </c>
      <c r="O47" s="557"/>
      <c r="P47" s="557" t="s">
        <v>1716</v>
      </c>
      <c r="Q47" s="785" t="s">
        <v>1717</v>
      </c>
      <c r="R47" s="896"/>
      <c r="T47" s="370"/>
    </row>
    <row r="48" spans="3:20" ht="45" customHeight="1" x14ac:dyDescent="0.3">
      <c r="C48" s="370"/>
      <c r="D48" s="710">
        <v>2</v>
      </c>
      <c r="E48" s="557" t="s">
        <v>1718</v>
      </c>
      <c r="F48" s="557" t="s">
        <v>1719</v>
      </c>
      <c r="G48" s="557" t="s">
        <v>28</v>
      </c>
      <c r="H48" s="865" t="s">
        <v>1720</v>
      </c>
      <c r="I48" s="865" t="s">
        <v>1721</v>
      </c>
      <c r="J48" s="865">
        <v>46</v>
      </c>
      <c r="K48" s="557" t="s">
        <v>1025</v>
      </c>
      <c r="L48" s="557" t="s">
        <v>35</v>
      </c>
      <c r="M48" s="557" t="s">
        <v>1722</v>
      </c>
      <c r="N48" s="557" t="s">
        <v>1723</v>
      </c>
      <c r="O48" s="557" t="s">
        <v>1724</v>
      </c>
      <c r="P48" s="557" t="s">
        <v>1725</v>
      </c>
      <c r="Q48" s="866" t="s">
        <v>173</v>
      </c>
      <c r="R48" s="897"/>
      <c r="T48" s="370"/>
    </row>
    <row r="49" spans="3:20" ht="45" customHeight="1" x14ac:dyDescent="0.3">
      <c r="C49" s="370"/>
      <c r="D49" s="710">
        <v>3</v>
      </c>
      <c r="E49" s="557" t="s">
        <v>1718</v>
      </c>
      <c r="F49" s="557" t="s">
        <v>1726</v>
      </c>
      <c r="G49" s="557" t="s">
        <v>28</v>
      </c>
      <c r="H49" s="865" t="s">
        <v>1727</v>
      </c>
      <c r="I49" s="865" t="s">
        <v>1728</v>
      </c>
      <c r="J49" s="865">
        <v>35</v>
      </c>
      <c r="K49" s="557" t="s">
        <v>1025</v>
      </c>
      <c r="L49" s="557" t="s">
        <v>1191</v>
      </c>
      <c r="M49" s="557" t="s">
        <v>1729</v>
      </c>
      <c r="N49" s="557" t="s">
        <v>1723</v>
      </c>
      <c r="O49" s="557" t="s">
        <v>1730</v>
      </c>
      <c r="P49" s="557" t="s">
        <v>1731</v>
      </c>
      <c r="Q49" s="892" t="s">
        <v>185</v>
      </c>
      <c r="R49" s="897"/>
      <c r="T49" s="370"/>
    </row>
    <row r="50" spans="3:20" ht="45" customHeight="1" x14ac:dyDescent="0.3">
      <c r="C50" s="370"/>
      <c r="D50" s="710">
        <v>4</v>
      </c>
      <c r="E50" s="913">
        <v>44769</v>
      </c>
      <c r="F50" s="362" t="s">
        <v>1732</v>
      </c>
      <c r="G50" s="362" t="s">
        <v>1733</v>
      </c>
      <c r="H50" s="362" t="s">
        <v>1734</v>
      </c>
      <c r="I50" s="362" t="s">
        <v>1735</v>
      </c>
      <c r="J50" s="362" t="s">
        <v>1736</v>
      </c>
      <c r="K50" s="362" t="s">
        <v>1737</v>
      </c>
      <c r="L50" s="362" t="s">
        <v>451</v>
      </c>
      <c r="M50" s="538" t="s">
        <v>1738</v>
      </c>
      <c r="N50" s="362" t="s">
        <v>101</v>
      </c>
      <c r="O50" s="362" t="s">
        <v>1739</v>
      </c>
      <c r="P50" s="538" t="s">
        <v>1740</v>
      </c>
      <c r="Q50" s="364" t="s">
        <v>613</v>
      </c>
      <c r="R50" s="898"/>
      <c r="T50" s="370"/>
    </row>
    <row r="51" spans="3:20" ht="45" customHeight="1" x14ac:dyDescent="0.3">
      <c r="C51" s="370"/>
      <c r="D51" s="823">
        <v>5</v>
      </c>
      <c r="E51" s="557" t="s">
        <v>1741</v>
      </c>
      <c r="F51" s="557" t="s">
        <v>1677</v>
      </c>
      <c r="G51" s="557" t="s">
        <v>1678</v>
      </c>
      <c r="H51" s="557" t="s">
        <v>1742</v>
      </c>
      <c r="I51" s="557" t="s">
        <v>1735</v>
      </c>
      <c r="J51" s="557">
        <v>13</v>
      </c>
      <c r="K51" s="557" t="s">
        <v>52</v>
      </c>
      <c r="L51" s="557" t="s">
        <v>1743</v>
      </c>
      <c r="M51" s="557" t="s">
        <v>1744</v>
      </c>
      <c r="N51" s="557" t="s">
        <v>396</v>
      </c>
      <c r="O51" s="557" t="s">
        <v>1745</v>
      </c>
      <c r="P51" s="557" t="s">
        <v>1746</v>
      </c>
      <c r="Q51" s="840" t="s">
        <v>1747</v>
      </c>
      <c r="R51" s="899"/>
      <c r="T51" s="370"/>
    </row>
    <row r="52" spans="3:20" ht="45" customHeight="1" thickBot="1" x14ac:dyDescent="0.35">
      <c r="C52" s="370"/>
      <c r="D52" s="823">
        <v>6</v>
      </c>
      <c r="E52" s="882" t="s">
        <v>1748</v>
      </c>
      <c r="F52" s="882" t="s">
        <v>171</v>
      </c>
      <c r="G52" s="882" t="s">
        <v>1749</v>
      </c>
      <c r="H52" s="882" t="s">
        <v>1750</v>
      </c>
      <c r="I52" s="882"/>
      <c r="J52" s="882">
        <v>4</v>
      </c>
      <c r="K52" s="882" t="s">
        <v>52</v>
      </c>
      <c r="L52" s="882" t="s">
        <v>1751</v>
      </c>
      <c r="M52" s="882" t="s">
        <v>1752</v>
      </c>
      <c r="N52" s="882" t="s">
        <v>1753</v>
      </c>
      <c r="O52" s="882" t="s">
        <v>1754</v>
      </c>
      <c r="P52" s="882" t="s">
        <v>1755</v>
      </c>
      <c r="Q52" s="883" t="s">
        <v>267</v>
      </c>
      <c r="R52" s="900"/>
      <c r="T52" s="370"/>
    </row>
    <row r="53" spans="3:20" ht="45" customHeight="1" x14ac:dyDescent="0.3">
      <c r="C53" s="370"/>
      <c r="D53" s="539"/>
      <c r="E53" s="862"/>
      <c r="F53" s="848"/>
      <c r="G53" s="862"/>
      <c r="H53" s="848"/>
      <c r="I53" s="862"/>
      <c r="J53" s="848"/>
      <c r="K53" s="862"/>
      <c r="L53" s="848"/>
      <c r="M53" s="848"/>
      <c r="N53" s="848"/>
      <c r="O53" s="848"/>
      <c r="P53" s="862"/>
      <c r="Q53" s="863"/>
      <c r="R53" s="901"/>
      <c r="T53" s="370"/>
    </row>
    <row r="54" spans="3:20" ht="45" customHeight="1" x14ac:dyDescent="0.3">
      <c r="C54" s="370"/>
      <c r="T54" s="370"/>
    </row>
    <row r="55" spans="3:20" ht="45" customHeight="1" thickBot="1" x14ac:dyDescent="0.35">
      <c r="C55" s="370"/>
      <c r="F55" s="483"/>
      <c r="H55" s="483"/>
      <c r="J55" s="483"/>
      <c r="K55" s="483"/>
      <c r="L55" s="483"/>
      <c r="M55" s="483"/>
      <c r="N55" s="483"/>
      <c r="O55" s="483"/>
      <c r="P55" s="483"/>
      <c r="Q55" s="483"/>
      <c r="R55" s="483"/>
      <c r="T55" s="370"/>
    </row>
    <row r="56" spans="3:20" ht="45" customHeight="1" thickBot="1" x14ac:dyDescent="0.35">
      <c r="C56" s="370"/>
      <c r="D56" s="1374" t="s">
        <v>1756</v>
      </c>
      <c r="E56" s="1374"/>
      <c r="F56" s="1374"/>
      <c r="G56" s="1374"/>
      <c r="H56" s="1374"/>
      <c r="I56" s="1374"/>
      <c r="J56" s="1374"/>
      <c r="K56" s="1374"/>
      <c r="L56" s="1374"/>
      <c r="M56" s="1374"/>
      <c r="N56" s="1374"/>
      <c r="O56" s="1374"/>
      <c r="P56" s="1374"/>
      <c r="Q56" s="1374"/>
      <c r="R56" s="1374"/>
      <c r="S56" s="1374"/>
      <c r="T56" s="370"/>
    </row>
    <row r="57" spans="3:20" ht="45" customHeight="1" x14ac:dyDescent="0.3">
      <c r="C57" s="370"/>
      <c r="D57" s="1387" t="s">
        <v>1757</v>
      </c>
      <c r="E57" s="1387"/>
      <c r="F57" s="1387"/>
      <c r="G57" s="1387"/>
      <c r="H57" s="1387"/>
      <c r="I57" s="1387"/>
      <c r="J57" s="1387"/>
      <c r="K57" s="1387"/>
      <c r="L57" s="1387"/>
      <c r="M57" s="1387"/>
      <c r="N57" s="1387"/>
      <c r="O57" s="1387"/>
      <c r="P57" s="1387"/>
      <c r="Q57" s="482"/>
      <c r="R57" s="482"/>
      <c r="S57" s="482"/>
      <c r="T57" s="370"/>
    </row>
    <row r="58" spans="3:20" ht="45" customHeight="1" x14ac:dyDescent="0.3">
      <c r="C58" s="370"/>
      <c r="D58" s="710" t="s">
        <v>9</v>
      </c>
      <c r="E58" s="710" t="s">
        <v>59</v>
      </c>
      <c r="F58" s="710" t="s">
        <v>12</v>
      </c>
      <c r="G58" s="709" t="s">
        <v>60</v>
      </c>
      <c r="H58" s="708" t="s">
        <v>61</v>
      </c>
      <c r="I58" s="708" t="s">
        <v>62</v>
      </c>
      <c r="J58" s="708" t="s">
        <v>63</v>
      </c>
      <c r="K58" s="708" t="s">
        <v>43</v>
      </c>
      <c r="L58" s="708" t="s">
        <v>14</v>
      </c>
      <c r="M58" s="708" t="s">
        <v>64</v>
      </c>
      <c r="N58" s="708" t="s">
        <v>65</v>
      </c>
      <c r="O58" s="903" t="s">
        <v>1758</v>
      </c>
      <c r="P58" s="708" t="s">
        <v>66</v>
      </c>
      <c r="Q58" s="708" t="s">
        <v>67</v>
      </c>
      <c r="R58" s="708" t="s">
        <v>68</v>
      </c>
      <c r="S58" s="720" t="s">
        <v>21</v>
      </c>
      <c r="T58" s="370"/>
    </row>
    <row r="59" spans="3:20" ht="45" customHeight="1" x14ac:dyDescent="0.3">
      <c r="C59" s="370"/>
      <c r="D59" s="879">
        <v>1</v>
      </c>
      <c r="E59" s="826">
        <v>44729</v>
      </c>
      <c r="F59" s="557" t="s">
        <v>28</v>
      </c>
      <c r="G59" s="557" t="s">
        <v>1759</v>
      </c>
      <c r="H59" s="557" t="s">
        <v>1760</v>
      </c>
      <c r="I59" s="557" t="s">
        <v>878</v>
      </c>
      <c r="J59" s="557" t="s">
        <v>1761</v>
      </c>
      <c r="K59" s="557" t="s">
        <v>1226</v>
      </c>
      <c r="L59" s="557" t="s">
        <v>1762</v>
      </c>
      <c r="M59" s="557" t="s">
        <v>1763</v>
      </c>
      <c r="N59" s="557" t="s">
        <v>1764</v>
      </c>
      <c r="O59" s="557"/>
      <c r="P59" s="557" t="s">
        <v>798</v>
      </c>
      <c r="Q59" s="826">
        <v>44757</v>
      </c>
      <c r="R59" s="718">
        <v>61</v>
      </c>
      <c r="S59" s="836" t="s">
        <v>1765</v>
      </c>
      <c r="T59" s="370"/>
    </row>
    <row r="60" spans="3:20" ht="45" customHeight="1" x14ac:dyDescent="0.3">
      <c r="C60" s="370"/>
      <c r="D60" s="914"/>
      <c r="E60" s="915">
        <v>44665</v>
      </c>
      <c r="F60" s="367" t="s">
        <v>98</v>
      </c>
      <c r="G60" s="358" t="s">
        <v>1766</v>
      </c>
      <c r="H60" s="358" t="s">
        <v>1767</v>
      </c>
      <c r="I60" s="358" t="s">
        <v>878</v>
      </c>
      <c r="J60" s="358" t="s">
        <v>1736</v>
      </c>
      <c r="K60" s="358" t="s">
        <v>1028</v>
      </c>
      <c r="L60" s="916" t="s">
        <v>451</v>
      </c>
      <c r="M60" s="358" t="s">
        <v>1768</v>
      </c>
      <c r="N60" s="358" t="s">
        <v>1769</v>
      </c>
      <c r="O60" s="358"/>
      <c r="P60" s="358" t="s">
        <v>101</v>
      </c>
      <c r="Q60" s="916" t="s">
        <v>1770</v>
      </c>
      <c r="R60" s="368">
        <v>10</v>
      </c>
      <c r="S60" s="358" t="s">
        <v>1470</v>
      </c>
      <c r="T60" s="370"/>
    </row>
    <row r="61" spans="3:20" ht="45" customHeight="1" x14ac:dyDescent="0.3">
      <c r="C61" s="370"/>
      <c r="D61" s="828">
        <v>2</v>
      </c>
      <c r="E61" s="826" t="s">
        <v>1771</v>
      </c>
      <c r="F61" s="826" t="s">
        <v>1678</v>
      </c>
      <c r="G61" s="826" t="s">
        <v>1772</v>
      </c>
      <c r="H61" s="826" t="s">
        <v>1773</v>
      </c>
      <c r="I61" s="826" t="s">
        <v>1774</v>
      </c>
      <c r="J61" s="826" t="s">
        <v>1775</v>
      </c>
      <c r="K61" s="826" t="s">
        <v>52</v>
      </c>
      <c r="L61" s="826" t="s">
        <v>1776</v>
      </c>
      <c r="M61" s="826" t="s">
        <v>124</v>
      </c>
      <c r="N61" s="826" t="s">
        <v>1777</v>
      </c>
      <c r="O61" s="905"/>
      <c r="P61" s="826" t="s">
        <v>1778</v>
      </c>
      <c r="Q61" s="826" t="s">
        <v>1779</v>
      </c>
      <c r="R61" s="368" t="s">
        <v>1780</v>
      </c>
      <c r="S61" s="853" t="s">
        <v>1781</v>
      </c>
      <c r="T61" s="370"/>
    </row>
    <row r="62" spans="3:20" ht="45" customHeight="1" x14ac:dyDescent="0.3">
      <c r="C62" s="370"/>
      <c r="D62" s="828">
        <v>3</v>
      </c>
      <c r="E62" s="557" t="s">
        <v>1771</v>
      </c>
      <c r="F62" s="557" t="s">
        <v>1678</v>
      </c>
      <c r="G62" s="557" t="s">
        <v>1782</v>
      </c>
      <c r="H62" s="557" t="s">
        <v>1783</v>
      </c>
      <c r="I62" s="557" t="s">
        <v>1774</v>
      </c>
      <c r="J62" s="557" t="s">
        <v>1775</v>
      </c>
      <c r="K62" s="557" t="s">
        <v>52</v>
      </c>
      <c r="L62" s="557" t="s">
        <v>1776</v>
      </c>
      <c r="M62" s="557" t="s">
        <v>124</v>
      </c>
      <c r="N62" s="557" t="s">
        <v>1777</v>
      </c>
      <c r="O62" s="904"/>
      <c r="P62" s="557" t="s">
        <v>1778</v>
      </c>
      <c r="Q62" s="557" t="s">
        <v>1784</v>
      </c>
      <c r="R62" s="368" t="s">
        <v>1785</v>
      </c>
      <c r="S62" s="853" t="s">
        <v>1786</v>
      </c>
      <c r="T62" s="370"/>
    </row>
    <row r="63" spans="3:20" ht="45" customHeight="1" x14ac:dyDescent="0.3">
      <c r="C63" s="370"/>
      <c r="D63" s="828">
        <v>4</v>
      </c>
      <c r="E63" s="557" t="s">
        <v>1771</v>
      </c>
      <c r="F63" s="557" t="s">
        <v>1678</v>
      </c>
      <c r="G63" s="557" t="s">
        <v>1787</v>
      </c>
      <c r="H63" s="557" t="s">
        <v>1788</v>
      </c>
      <c r="I63" s="557" t="s">
        <v>1774</v>
      </c>
      <c r="J63" s="557" t="s">
        <v>1775</v>
      </c>
      <c r="K63" s="557" t="s">
        <v>52</v>
      </c>
      <c r="L63" s="557" t="s">
        <v>1776</v>
      </c>
      <c r="M63" s="557" t="s">
        <v>124</v>
      </c>
      <c r="N63" s="557" t="s">
        <v>1777</v>
      </c>
      <c r="O63" s="904"/>
      <c r="P63" s="557" t="s">
        <v>1778</v>
      </c>
      <c r="Q63" s="557" t="s">
        <v>1789</v>
      </c>
      <c r="R63" s="368" t="s">
        <v>1790</v>
      </c>
      <c r="S63" s="853" t="s">
        <v>112</v>
      </c>
      <c r="T63" s="370"/>
    </row>
    <row r="64" spans="3:20" ht="45" customHeight="1" x14ac:dyDescent="0.3">
      <c r="C64" s="370"/>
      <c r="D64" s="828">
        <v>5</v>
      </c>
      <c r="E64" s="557" t="s">
        <v>1791</v>
      </c>
      <c r="F64" s="557" t="s">
        <v>1678</v>
      </c>
      <c r="G64" s="557" t="s">
        <v>1792</v>
      </c>
      <c r="H64" s="557" t="s">
        <v>1793</v>
      </c>
      <c r="I64" s="557" t="s">
        <v>1774</v>
      </c>
      <c r="J64" s="557" t="s">
        <v>1794</v>
      </c>
      <c r="K64" s="557" t="s">
        <v>366</v>
      </c>
      <c r="L64" s="557" t="s">
        <v>1795</v>
      </c>
      <c r="M64" s="557" t="s">
        <v>1796</v>
      </c>
      <c r="N64" s="557" t="s">
        <v>1797</v>
      </c>
      <c r="O64" s="904"/>
      <c r="P64" s="557" t="s">
        <v>1798</v>
      </c>
      <c r="Q64" s="557" t="s">
        <v>1799</v>
      </c>
      <c r="R64" s="368" t="s">
        <v>1800</v>
      </c>
      <c r="S64" s="836" t="s">
        <v>112</v>
      </c>
      <c r="T64" s="370"/>
    </row>
    <row r="65" spans="3:20" ht="45" customHeight="1" x14ac:dyDescent="0.3">
      <c r="C65" s="370"/>
      <c r="D65" s="828">
        <v>6</v>
      </c>
      <c r="E65" s="557" t="s">
        <v>1801</v>
      </c>
      <c r="F65" s="557" t="s">
        <v>1678</v>
      </c>
      <c r="G65" s="557" t="s">
        <v>1802</v>
      </c>
      <c r="H65" s="557" t="s">
        <v>1803</v>
      </c>
      <c r="I65" s="557" t="s">
        <v>1774</v>
      </c>
      <c r="J65" s="557" t="s">
        <v>1804</v>
      </c>
      <c r="K65" s="557" t="s">
        <v>52</v>
      </c>
      <c r="L65" s="557" t="s">
        <v>1743</v>
      </c>
      <c r="M65" s="557" t="s">
        <v>124</v>
      </c>
      <c r="N65" s="557" t="s">
        <v>1805</v>
      </c>
      <c r="O65" s="904"/>
      <c r="P65" s="557" t="s">
        <v>522</v>
      </c>
      <c r="Q65" s="557" t="s">
        <v>1791</v>
      </c>
      <c r="R65" s="368" t="s">
        <v>1806</v>
      </c>
      <c r="S65" s="836" t="s">
        <v>112</v>
      </c>
      <c r="T65" s="370"/>
    </row>
    <row r="66" spans="3:20" ht="45" customHeight="1" x14ac:dyDescent="0.3">
      <c r="C66" s="370"/>
      <c r="D66" s="828">
        <v>7</v>
      </c>
      <c r="E66" s="557"/>
      <c r="F66" s="557" t="s">
        <v>1678</v>
      </c>
      <c r="G66" s="557" t="s">
        <v>1807</v>
      </c>
      <c r="H66" s="557" t="s">
        <v>1808</v>
      </c>
      <c r="I66" s="557" t="s">
        <v>1774</v>
      </c>
      <c r="J66" s="557" t="s">
        <v>1804</v>
      </c>
      <c r="K66" s="557" t="s">
        <v>52</v>
      </c>
      <c r="L66" s="557" t="s">
        <v>1743</v>
      </c>
      <c r="M66" s="557" t="s">
        <v>124</v>
      </c>
      <c r="N66" s="557" t="s">
        <v>1744</v>
      </c>
      <c r="O66" s="904"/>
      <c r="P66" s="557" t="s">
        <v>396</v>
      </c>
      <c r="Q66" s="557" t="s">
        <v>1809</v>
      </c>
      <c r="R66" s="368" t="s">
        <v>1810</v>
      </c>
      <c r="S66" s="836" t="s">
        <v>112</v>
      </c>
      <c r="T66" s="370"/>
    </row>
    <row r="67" spans="3:20" ht="45" customHeight="1" thickBot="1" x14ac:dyDescent="0.35">
      <c r="C67" s="370"/>
      <c r="D67" s="828">
        <v>8</v>
      </c>
      <c r="E67" s="882" t="s">
        <v>1811</v>
      </c>
      <c r="F67" s="882" t="s">
        <v>1812</v>
      </c>
      <c r="G67" s="882" t="s">
        <v>1813</v>
      </c>
      <c r="H67" s="882" t="s">
        <v>1814</v>
      </c>
      <c r="I67" s="882" t="s">
        <v>1774</v>
      </c>
      <c r="J67" s="882" t="s">
        <v>1815</v>
      </c>
      <c r="K67" s="882" t="s">
        <v>52</v>
      </c>
      <c r="L67" s="882" t="s">
        <v>1816</v>
      </c>
      <c r="M67" s="882" t="s">
        <v>124</v>
      </c>
      <c r="N67" s="882" t="s">
        <v>1817</v>
      </c>
      <c r="O67" s="906"/>
      <c r="P67" s="882" t="s">
        <v>1818</v>
      </c>
      <c r="Q67" s="882" t="s">
        <v>1748</v>
      </c>
      <c r="R67" s="829" t="s">
        <v>1819</v>
      </c>
      <c r="S67" s="883" t="s">
        <v>112</v>
      </c>
      <c r="T67" s="370"/>
    </row>
    <row r="68" spans="3:20" ht="45" customHeight="1" thickBot="1" x14ac:dyDescent="0.35">
      <c r="C68" s="370"/>
      <c r="D68" s="468"/>
      <c r="E68" s="805"/>
      <c r="F68" s="805"/>
      <c r="G68" s="805"/>
      <c r="H68" s="468"/>
      <c r="I68" s="805"/>
      <c r="J68" s="805"/>
      <c r="K68" s="805"/>
      <c r="L68" s="805"/>
      <c r="M68" s="805"/>
      <c r="N68" s="805"/>
      <c r="O68" s="805"/>
      <c r="P68" s="805"/>
      <c r="Q68" s="805"/>
      <c r="R68" s="805"/>
      <c r="T68" s="370"/>
    </row>
    <row r="69" spans="3:20" ht="45" customHeight="1" thickBot="1" x14ac:dyDescent="0.35">
      <c r="C69" s="370"/>
      <c r="D69" s="1374" t="s">
        <v>1820</v>
      </c>
      <c r="E69" s="1374"/>
      <c r="F69" s="1374"/>
      <c r="G69" s="1374"/>
      <c r="H69" s="1374"/>
      <c r="I69" s="1374"/>
      <c r="J69" s="1374"/>
      <c r="K69" s="1374"/>
      <c r="L69" s="1374"/>
      <c r="M69" s="1374"/>
      <c r="N69" s="1374"/>
      <c r="O69" s="1374"/>
      <c r="P69" s="1374"/>
      <c r="Q69" s="1374"/>
      <c r="R69" s="1374"/>
      <c r="S69" s="1374"/>
      <c r="T69" s="370"/>
    </row>
    <row r="70" spans="3:20" ht="45" customHeight="1" x14ac:dyDescent="0.3">
      <c r="C70" s="370"/>
      <c r="D70" s="1387" t="s">
        <v>1821</v>
      </c>
      <c r="E70" s="1387"/>
      <c r="F70" s="1387"/>
      <c r="G70" s="1387"/>
      <c r="H70" s="1387"/>
      <c r="I70" s="1387"/>
      <c r="J70" s="1387"/>
      <c r="K70" s="1387"/>
      <c r="L70" s="1387"/>
      <c r="M70" s="1387"/>
      <c r="N70" s="1387"/>
      <c r="Q70" s="482"/>
      <c r="R70" s="482"/>
      <c r="S70" s="482"/>
      <c r="T70" s="370"/>
    </row>
    <row r="71" spans="3:20" ht="45" customHeight="1" x14ac:dyDescent="0.3">
      <c r="C71" s="370"/>
      <c r="D71" s="710" t="s">
        <v>9</v>
      </c>
      <c r="E71" s="709" t="s">
        <v>1574</v>
      </c>
      <c r="F71" s="709" t="s">
        <v>115</v>
      </c>
      <c r="G71" s="708" t="s">
        <v>12</v>
      </c>
      <c r="H71" s="708" t="s">
        <v>71</v>
      </c>
      <c r="I71" s="708" t="s">
        <v>63</v>
      </c>
      <c r="J71" s="709" t="s">
        <v>43</v>
      </c>
      <c r="K71" s="708" t="s">
        <v>1822</v>
      </c>
      <c r="L71" s="708" t="s">
        <v>41</v>
      </c>
      <c r="M71" s="708" t="s">
        <v>1823</v>
      </c>
      <c r="N71" s="903" t="s">
        <v>1824</v>
      </c>
      <c r="O71" s="708" t="s">
        <v>1825</v>
      </c>
      <c r="P71" s="708" t="s">
        <v>1826</v>
      </c>
      <c r="Q71" s="708" t="s">
        <v>1827</v>
      </c>
      <c r="R71" s="708" t="s">
        <v>47</v>
      </c>
      <c r="S71" s="720" t="s">
        <v>1828</v>
      </c>
      <c r="T71" s="370"/>
    </row>
    <row r="72" spans="3:20" ht="45" customHeight="1" x14ac:dyDescent="0.3">
      <c r="C72" s="370"/>
      <c r="D72" s="838">
        <v>1</v>
      </c>
      <c r="E72" s="362" t="s">
        <v>1829</v>
      </c>
      <c r="F72" s="362" t="s">
        <v>1677</v>
      </c>
      <c r="G72" s="362" t="s">
        <v>1678</v>
      </c>
      <c r="H72" s="362" t="s">
        <v>1830</v>
      </c>
      <c r="I72" s="362" t="s">
        <v>1831</v>
      </c>
      <c r="J72" s="362" t="s">
        <v>52</v>
      </c>
      <c r="K72" s="362" t="s">
        <v>1774</v>
      </c>
      <c r="L72" s="362"/>
      <c r="M72" s="362" t="s">
        <v>1832</v>
      </c>
      <c r="N72" s="907"/>
      <c r="O72" s="362" t="s">
        <v>1833</v>
      </c>
      <c r="P72" s="362" t="s">
        <v>1834</v>
      </c>
      <c r="Q72" s="362" t="s">
        <v>1693</v>
      </c>
      <c r="R72" s="362" t="s">
        <v>1693</v>
      </c>
      <c r="S72" s="854" t="s">
        <v>267</v>
      </c>
      <c r="T72" s="370"/>
    </row>
    <row r="73" spans="3:20" ht="45" customHeight="1" x14ac:dyDescent="0.3">
      <c r="C73" s="370"/>
      <c r="D73" s="838"/>
      <c r="E73" s="362"/>
      <c r="F73" s="362"/>
      <c r="G73" s="362"/>
      <c r="H73" s="362"/>
      <c r="I73" s="362"/>
      <c r="J73" s="362"/>
      <c r="K73" s="362"/>
      <c r="L73" s="362"/>
      <c r="M73" s="362"/>
      <c r="N73" s="362"/>
      <c r="O73" s="362"/>
      <c r="P73" s="362"/>
      <c r="Q73" s="362"/>
      <c r="R73" s="830"/>
      <c r="S73" s="851"/>
      <c r="T73" s="370"/>
    </row>
    <row r="74" spans="3:20" ht="45" customHeight="1" thickBot="1" x14ac:dyDescent="0.35">
      <c r="C74" s="370"/>
      <c r="D74" s="468"/>
      <c r="E74" s="722"/>
      <c r="H74" s="483"/>
      <c r="I74" s="483"/>
      <c r="J74" s="483"/>
      <c r="K74" s="483"/>
      <c r="L74" s="483"/>
      <c r="M74" s="483"/>
      <c r="N74" s="483"/>
      <c r="T74" s="370"/>
    </row>
    <row r="75" spans="3:20" ht="45" customHeight="1" thickBot="1" x14ac:dyDescent="0.35">
      <c r="C75" s="370"/>
      <c r="D75" s="1374" t="s">
        <v>1835</v>
      </c>
      <c r="E75" s="1374"/>
      <c r="F75" s="1374"/>
      <c r="G75" s="1374"/>
      <c r="H75" s="1374"/>
      <c r="I75" s="1374"/>
      <c r="J75" s="1374"/>
      <c r="K75" s="1374"/>
      <c r="L75" s="1374"/>
      <c r="M75" s="1374"/>
      <c r="N75" s="1374"/>
      <c r="O75" s="1374"/>
      <c r="P75" s="1374"/>
      <c r="Q75" s="1374"/>
      <c r="R75" s="1374"/>
      <c r="S75" s="1374"/>
      <c r="T75" s="370"/>
    </row>
    <row r="76" spans="3:20" ht="45" customHeight="1" x14ac:dyDescent="0.3">
      <c r="C76" s="370"/>
      <c r="D76" s="1387" t="s">
        <v>1836</v>
      </c>
      <c r="E76" s="1387"/>
      <c r="F76" s="1387"/>
      <c r="G76" s="1387"/>
      <c r="H76" s="1387"/>
      <c r="I76" s="1387"/>
      <c r="J76" s="1387"/>
      <c r="K76" s="1387"/>
      <c r="L76" s="1387"/>
      <c r="M76" s="1387"/>
      <c r="N76" s="1387"/>
      <c r="O76" s="1387"/>
      <c r="P76" s="1387"/>
      <c r="Q76" s="482"/>
      <c r="R76" s="482"/>
      <c r="S76" s="482"/>
      <c r="T76" s="370"/>
    </row>
    <row r="77" spans="3:20" ht="45" customHeight="1" x14ac:dyDescent="0.3">
      <c r="C77" s="370"/>
      <c r="D77" s="710" t="s">
        <v>9</v>
      </c>
      <c r="E77" s="710" t="s">
        <v>59</v>
      </c>
      <c r="F77" s="710" t="s">
        <v>12</v>
      </c>
      <c r="G77" s="709" t="s">
        <v>60</v>
      </c>
      <c r="H77" s="708" t="s">
        <v>61</v>
      </c>
      <c r="I77" s="708" t="s">
        <v>62</v>
      </c>
      <c r="J77" s="708" t="s">
        <v>63</v>
      </c>
      <c r="K77" s="708" t="s">
        <v>43</v>
      </c>
      <c r="L77" s="708" t="s">
        <v>14</v>
      </c>
      <c r="M77" s="708" t="s">
        <v>64</v>
      </c>
      <c r="N77" s="708" t="s">
        <v>65</v>
      </c>
      <c r="O77" s="708" t="s">
        <v>66</v>
      </c>
      <c r="P77" s="708" t="s">
        <v>67</v>
      </c>
      <c r="Q77" s="708" t="s">
        <v>68</v>
      </c>
      <c r="R77" s="720"/>
      <c r="S77" s="720" t="s">
        <v>21</v>
      </c>
      <c r="T77" s="370"/>
    </row>
    <row r="78" spans="3:20" ht="45" customHeight="1" x14ac:dyDescent="0.3">
      <c r="C78" s="370"/>
      <c r="D78" s="823">
        <v>1</v>
      </c>
      <c r="E78" s="363" t="s">
        <v>1837</v>
      </c>
      <c r="F78" s="363" t="s">
        <v>1838</v>
      </c>
      <c r="G78" s="363" t="s">
        <v>1839</v>
      </c>
      <c r="H78" s="362" t="s">
        <v>375</v>
      </c>
      <c r="I78" s="362" t="s">
        <v>1774</v>
      </c>
      <c r="J78" s="362" t="s">
        <v>1840</v>
      </c>
      <c r="K78" s="362" t="s">
        <v>1841</v>
      </c>
      <c r="L78" s="362" t="s">
        <v>1842</v>
      </c>
      <c r="M78" s="362"/>
      <c r="N78" s="362" t="s">
        <v>1843</v>
      </c>
      <c r="O78" s="362" t="s">
        <v>1844</v>
      </c>
      <c r="P78" s="362" t="s">
        <v>1845</v>
      </c>
      <c r="Q78" s="368" t="s">
        <v>1846</v>
      </c>
      <c r="R78" s="851"/>
      <c r="S78" s="854" t="s">
        <v>1847</v>
      </c>
      <c r="T78" s="370"/>
    </row>
    <row r="79" spans="3:20" ht="45" customHeight="1" x14ac:dyDescent="0.3">
      <c r="C79" s="370"/>
      <c r="D79" s="823">
        <v>2</v>
      </c>
      <c r="E79" s="363" t="s">
        <v>1848</v>
      </c>
      <c r="F79" s="363" t="s">
        <v>1678</v>
      </c>
      <c r="G79" s="363" t="s">
        <v>1849</v>
      </c>
      <c r="H79" s="362" t="s">
        <v>375</v>
      </c>
      <c r="I79" s="362" t="s">
        <v>1774</v>
      </c>
      <c r="J79" s="362" t="s">
        <v>1831</v>
      </c>
      <c r="K79" s="362" t="s">
        <v>52</v>
      </c>
      <c r="L79" s="362" t="s">
        <v>1850</v>
      </c>
      <c r="M79" s="362"/>
      <c r="N79" s="362" t="s">
        <v>1851</v>
      </c>
      <c r="O79" s="362" t="s">
        <v>1833</v>
      </c>
      <c r="P79" s="362" t="s">
        <v>1852</v>
      </c>
      <c r="Q79" s="368" t="s">
        <v>1853</v>
      </c>
      <c r="R79" s="851"/>
      <c r="S79" s="840" t="s">
        <v>1854</v>
      </c>
      <c r="T79" s="370"/>
    </row>
    <row r="80" spans="3:20" ht="45" customHeight="1" thickBot="1" x14ac:dyDescent="0.35">
      <c r="C80" s="370"/>
      <c r="D80" s="823">
        <v>3</v>
      </c>
      <c r="E80" s="827" t="s">
        <v>1855</v>
      </c>
      <c r="F80" s="827" t="s">
        <v>1838</v>
      </c>
      <c r="G80" s="827" t="s">
        <v>1856</v>
      </c>
      <c r="H80" s="827" t="s">
        <v>375</v>
      </c>
      <c r="I80" s="827" t="s">
        <v>1774</v>
      </c>
      <c r="J80" s="827" t="s">
        <v>1840</v>
      </c>
      <c r="K80" s="827" t="s">
        <v>1841</v>
      </c>
      <c r="L80" s="827" t="s">
        <v>1842</v>
      </c>
      <c r="M80" s="827"/>
      <c r="N80" s="827" t="s">
        <v>1857</v>
      </c>
      <c r="O80" s="827" t="s">
        <v>1858</v>
      </c>
      <c r="P80" s="827" t="s">
        <v>1859</v>
      </c>
      <c r="Q80" s="829" t="s">
        <v>1860</v>
      </c>
      <c r="R80" s="902"/>
      <c r="S80" s="870" t="s">
        <v>112</v>
      </c>
      <c r="T80" s="370"/>
    </row>
    <row r="81" spans="3:20" ht="45" customHeight="1" x14ac:dyDescent="0.3">
      <c r="C81" s="370"/>
      <c r="D81" s="724"/>
      <c r="H81" s="483"/>
      <c r="I81" s="483"/>
      <c r="J81" s="483"/>
      <c r="K81" s="483"/>
      <c r="L81" s="483"/>
      <c r="M81" s="483"/>
      <c r="N81" s="483"/>
      <c r="O81" s="483"/>
      <c r="P81" s="483"/>
      <c r="Q81" s="899"/>
      <c r="R81" s="899"/>
      <c r="S81" s="483"/>
      <c r="T81" s="370"/>
    </row>
    <row r="82" spans="3:20" ht="45" customHeight="1" thickBot="1" x14ac:dyDescent="0.35">
      <c r="C82" s="370"/>
      <c r="D82" s="468"/>
      <c r="E82" s="805"/>
      <c r="F82" s="805"/>
      <c r="G82" s="805"/>
      <c r="H82" s="468"/>
      <c r="I82" s="805"/>
      <c r="J82" s="805"/>
      <c r="K82" s="805"/>
      <c r="L82" s="805"/>
      <c r="M82" s="805"/>
      <c r="N82" s="805"/>
      <c r="O82" s="805"/>
      <c r="P82" s="805"/>
      <c r="Q82" s="805"/>
      <c r="R82" s="805"/>
      <c r="T82" s="370"/>
    </row>
    <row r="83" spans="3:20" ht="45" customHeight="1" thickBot="1" x14ac:dyDescent="0.35">
      <c r="C83" s="370"/>
      <c r="D83" s="1374" t="s">
        <v>1861</v>
      </c>
      <c r="E83" s="1374"/>
      <c r="F83" s="1374"/>
      <c r="G83" s="1374"/>
      <c r="H83" s="1374"/>
      <c r="I83" s="1374"/>
      <c r="J83" s="1374"/>
      <c r="K83" s="1374"/>
      <c r="L83" s="1374"/>
      <c r="M83" s="1374"/>
      <c r="N83" s="1388"/>
      <c r="O83" s="1388"/>
      <c r="P83" s="1388"/>
      <c r="Q83" s="1388"/>
      <c r="R83" s="1388"/>
      <c r="S83" s="1388"/>
      <c r="T83" s="370"/>
    </row>
    <row r="84" spans="3:20" ht="45" customHeight="1" x14ac:dyDescent="0.3">
      <c r="C84" s="370"/>
      <c r="D84" s="1389" t="s">
        <v>1862</v>
      </c>
      <c r="E84" s="1389"/>
      <c r="F84" s="1389"/>
      <c r="G84" s="1389"/>
      <c r="H84" s="1389"/>
      <c r="I84" s="1389"/>
      <c r="J84" s="1389"/>
      <c r="K84" s="1389"/>
      <c r="L84" s="1389"/>
      <c r="M84" s="1389"/>
      <c r="N84" s="1389"/>
      <c r="O84" s="805"/>
      <c r="P84" s="805"/>
      <c r="Q84" s="805"/>
      <c r="R84" s="805"/>
      <c r="T84" s="370"/>
    </row>
    <row r="85" spans="3:20" ht="45" customHeight="1" x14ac:dyDescent="0.3">
      <c r="C85" s="370"/>
      <c r="D85" s="710" t="s">
        <v>9</v>
      </c>
      <c r="E85" s="710" t="s">
        <v>10</v>
      </c>
      <c r="F85" s="708" t="s">
        <v>11</v>
      </c>
      <c r="G85" s="708" t="s">
        <v>12</v>
      </c>
      <c r="H85" s="708" t="s">
        <v>71</v>
      </c>
      <c r="I85" s="710" t="s">
        <v>72</v>
      </c>
      <c r="J85" s="710" t="s">
        <v>1863</v>
      </c>
      <c r="K85" s="710" t="s">
        <v>73</v>
      </c>
      <c r="L85" s="708" t="s">
        <v>74</v>
      </c>
      <c r="M85" s="708" t="s">
        <v>75</v>
      </c>
      <c r="N85" s="708" t="s">
        <v>21</v>
      </c>
      <c r="P85" s="805"/>
      <c r="Q85" s="805"/>
      <c r="R85" s="805"/>
      <c r="T85" s="370"/>
    </row>
    <row r="86" spans="3:20" ht="45" customHeight="1" x14ac:dyDescent="0.3">
      <c r="C86" s="370"/>
      <c r="D86" s="806">
        <v>1</v>
      </c>
      <c r="E86" s="842" t="s">
        <v>1848</v>
      </c>
      <c r="F86" s="842" t="s">
        <v>1864</v>
      </c>
      <c r="G86" s="842" t="s">
        <v>28</v>
      </c>
      <c r="H86" s="843" t="s">
        <v>1865</v>
      </c>
      <c r="I86" s="843" t="s">
        <v>1866</v>
      </c>
      <c r="K86" s="842" t="s">
        <v>1867</v>
      </c>
      <c r="L86" s="842" t="s">
        <v>1868</v>
      </c>
      <c r="M86" s="844">
        <v>44682</v>
      </c>
      <c r="N86" s="842" t="s">
        <v>185</v>
      </c>
      <c r="P86" s="805"/>
      <c r="Q86" s="805"/>
      <c r="R86" s="805"/>
      <c r="T86" s="370"/>
    </row>
    <row r="87" spans="3:20" ht="45" customHeight="1" x14ac:dyDescent="0.3">
      <c r="C87" s="370"/>
      <c r="D87" s="917">
        <v>2</v>
      </c>
      <c r="E87" s="889" t="s">
        <v>1869</v>
      </c>
      <c r="F87" s="889" t="s">
        <v>1870</v>
      </c>
      <c r="G87" s="889" t="s">
        <v>1871</v>
      </c>
      <c r="H87" s="890" t="s">
        <v>1872</v>
      </c>
      <c r="I87" s="890" t="s">
        <v>1873</v>
      </c>
      <c r="J87" s="889" t="s">
        <v>124</v>
      </c>
      <c r="K87" s="889"/>
      <c r="L87" s="889" t="s">
        <v>124</v>
      </c>
      <c r="M87" s="891" t="s">
        <v>124</v>
      </c>
      <c r="N87" s="889" t="s">
        <v>32</v>
      </c>
      <c r="P87" s="805"/>
      <c r="Q87" s="805"/>
      <c r="R87" s="805"/>
      <c r="T87" s="370"/>
    </row>
    <row r="88" spans="3:20" ht="45" customHeight="1" x14ac:dyDescent="0.3">
      <c r="C88" s="874"/>
      <c r="D88" s="363">
        <v>3</v>
      </c>
      <c r="E88" s="922">
        <v>44812</v>
      </c>
      <c r="F88" s="923" t="s">
        <v>1874</v>
      </c>
      <c r="G88" s="924" t="s">
        <v>28</v>
      </c>
      <c r="H88" s="924" t="s">
        <v>1875</v>
      </c>
      <c r="I88" s="925" t="s">
        <v>1876</v>
      </c>
      <c r="J88" s="923"/>
      <c r="K88" s="926" t="s">
        <v>1763</v>
      </c>
      <c r="L88" s="927">
        <v>0.2</v>
      </c>
      <c r="M88" s="926" t="s">
        <v>1763</v>
      </c>
      <c r="N88" s="923" t="s">
        <v>300</v>
      </c>
      <c r="P88" s="805"/>
      <c r="Q88" s="805"/>
      <c r="R88" s="805"/>
      <c r="T88" s="370"/>
    </row>
    <row r="89" spans="3:20" ht="45" customHeight="1" x14ac:dyDescent="0.3">
      <c r="C89" s="874"/>
      <c r="D89" s="363">
        <v>4</v>
      </c>
      <c r="E89" s="922">
        <v>44812</v>
      </c>
      <c r="F89" s="893" t="s">
        <v>1877</v>
      </c>
      <c r="G89" s="923" t="s">
        <v>28</v>
      </c>
      <c r="H89" s="928" t="s">
        <v>1878</v>
      </c>
      <c r="I89" s="925" t="s">
        <v>1876</v>
      </c>
      <c r="J89" s="923"/>
      <c r="K89" s="926" t="s">
        <v>1763</v>
      </c>
      <c r="L89" s="927">
        <v>0.2</v>
      </c>
      <c r="M89" s="926" t="s">
        <v>1763</v>
      </c>
      <c r="N89" s="923" t="s">
        <v>300</v>
      </c>
      <c r="P89" s="805"/>
      <c r="Q89" s="805"/>
      <c r="R89" s="805"/>
      <c r="T89" s="370"/>
    </row>
    <row r="90" spans="3:20" ht="45" customHeight="1" x14ac:dyDescent="0.3">
      <c r="C90" s="874"/>
      <c r="D90" s="363">
        <v>5</v>
      </c>
      <c r="E90" s="922">
        <v>44812</v>
      </c>
      <c r="F90" s="929" t="s">
        <v>1879</v>
      </c>
      <c r="G90" s="923" t="s">
        <v>28</v>
      </c>
      <c r="H90" s="928" t="s">
        <v>1880</v>
      </c>
      <c r="I90" s="925" t="s">
        <v>1876</v>
      </c>
      <c r="J90" s="923"/>
      <c r="K90" s="926" t="s">
        <v>1763</v>
      </c>
      <c r="L90" s="927">
        <v>0.2</v>
      </c>
      <c r="M90" s="926" t="s">
        <v>1763</v>
      </c>
      <c r="N90" s="923" t="s">
        <v>300</v>
      </c>
      <c r="P90" s="805"/>
      <c r="Q90" s="805"/>
      <c r="R90" s="805"/>
      <c r="T90" s="370"/>
    </row>
    <row r="91" spans="3:20" ht="45" customHeight="1" x14ac:dyDescent="0.3">
      <c r="C91" s="874"/>
      <c r="D91" s="363">
        <v>6</v>
      </c>
      <c r="E91" s="922">
        <v>44812</v>
      </c>
      <c r="F91" s="923" t="s">
        <v>1881</v>
      </c>
      <c r="G91" s="924" t="s">
        <v>28</v>
      </c>
      <c r="H91" s="924" t="s">
        <v>1882</v>
      </c>
      <c r="I91" s="925" t="s">
        <v>1876</v>
      </c>
      <c r="J91" s="923"/>
      <c r="K91" s="926" t="s">
        <v>1763</v>
      </c>
      <c r="L91" s="927">
        <v>0.2</v>
      </c>
      <c r="M91" s="926" t="s">
        <v>1763</v>
      </c>
      <c r="N91" s="923" t="s">
        <v>300</v>
      </c>
      <c r="P91" s="805"/>
      <c r="Q91" s="805"/>
      <c r="R91" s="805"/>
      <c r="T91" s="370"/>
    </row>
    <row r="92" spans="3:20" ht="45" customHeight="1" x14ac:dyDescent="0.3">
      <c r="C92" s="874"/>
      <c r="D92" s="363">
        <v>7</v>
      </c>
      <c r="E92" s="922">
        <v>44812</v>
      </c>
      <c r="F92" s="929" t="s">
        <v>1883</v>
      </c>
      <c r="G92" s="923" t="s">
        <v>28</v>
      </c>
      <c r="H92" s="928" t="s">
        <v>1884</v>
      </c>
      <c r="I92" s="925" t="s">
        <v>1876</v>
      </c>
      <c r="J92" s="923"/>
      <c r="K92" s="926" t="s">
        <v>1763</v>
      </c>
      <c r="L92" s="927">
        <v>0.2</v>
      </c>
      <c r="M92" s="926" t="s">
        <v>1763</v>
      </c>
      <c r="N92" s="923" t="s">
        <v>300</v>
      </c>
      <c r="P92" s="805"/>
      <c r="Q92" s="805"/>
      <c r="R92" s="805"/>
      <c r="T92" s="370"/>
    </row>
    <row r="93" spans="3:20" ht="45" customHeight="1" x14ac:dyDescent="0.3">
      <c r="C93" s="874"/>
      <c r="D93" s="363">
        <v>8</v>
      </c>
      <c r="E93" s="922">
        <v>44812</v>
      </c>
      <c r="F93" s="923" t="s">
        <v>1885</v>
      </c>
      <c r="G93" s="924" t="s">
        <v>28</v>
      </c>
      <c r="H93" s="924" t="s">
        <v>1886</v>
      </c>
      <c r="I93" s="925" t="s">
        <v>1876</v>
      </c>
      <c r="J93" s="923"/>
      <c r="K93" s="926" t="s">
        <v>1763</v>
      </c>
      <c r="L93" s="927">
        <v>0.2</v>
      </c>
      <c r="M93" s="926" t="s">
        <v>1763</v>
      </c>
      <c r="N93" s="923" t="s">
        <v>300</v>
      </c>
      <c r="P93" s="805"/>
      <c r="Q93" s="805"/>
      <c r="R93" s="805"/>
      <c r="T93" s="370"/>
    </row>
    <row r="94" spans="3:20" ht="45" customHeight="1" x14ac:dyDescent="0.3">
      <c r="C94" s="874"/>
      <c r="D94" s="363">
        <v>9</v>
      </c>
      <c r="E94" s="922">
        <v>44812</v>
      </c>
      <c r="F94" s="929" t="s">
        <v>1887</v>
      </c>
      <c r="G94" s="923" t="s">
        <v>28</v>
      </c>
      <c r="H94" s="928" t="s">
        <v>1888</v>
      </c>
      <c r="I94" s="925" t="s">
        <v>1876</v>
      </c>
      <c r="J94" s="923"/>
      <c r="K94" s="926" t="s">
        <v>1763</v>
      </c>
      <c r="L94" s="927">
        <v>0.2</v>
      </c>
      <c r="M94" s="926" t="s">
        <v>1763</v>
      </c>
      <c r="N94" s="923" t="s">
        <v>300</v>
      </c>
      <c r="P94" s="805"/>
      <c r="Q94" s="805"/>
      <c r="R94" s="805"/>
      <c r="T94" s="370"/>
    </row>
    <row r="95" spans="3:20" ht="45" customHeight="1" x14ac:dyDescent="0.3">
      <c r="C95" s="370"/>
      <c r="D95" s="828">
        <v>3</v>
      </c>
      <c r="E95" s="918" t="s">
        <v>1889</v>
      </c>
      <c r="F95" s="842" t="s">
        <v>171</v>
      </c>
      <c r="G95" s="918" t="s">
        <v>1890</v>
      </c>
      <c r="H95" s="919" t="s">
        <v>1891</v>
      </c>
      <c r="I95" s="919" t="s">
        <v>100</v>
      </c>
      <c r="J95" s="918" t="s">
        <v>1892</v>
      </c>
      <c r="K95" s="918" t="s">
        <v>1858</v>
      </c>
      <c r="L95" s="918" t="s">
        <v>1693</v>
      </c>
      <c r="M95" s="920" t="s">
        <v>1693</v>
      </c>
      <c r="N95" s="921" t="s">
        <v>1893</v>
      </c>
      <c r="P95" s="805"/>
      <c r="Q95" s="805"/>
      <c r="R95" s="805"/>
      <c r="T95" s="370"/>
    </row>
    <row r="96" spans="3:20" ht="45" customHeight="1" x14ac:dyDescent="0.3">
      <c r="C96" s="370"/>
      <c r="D96" s="828">
        <v>4</v>
      </c>
      <c r="E96" s="844" t="s">
        <v>1894</v>
      </c>
      <c r="F96" s="844" t="s">
        <v>1677</v>
      </c>
      <c r="G96" s="844" t="s">
        <v>1678</v>
      </c>
      <c r="H96" s="844" t="s">
        <v>1895</v>
      </c>
      <c r="I96" s="844" t="s">
        <v>1896</v>
      </c>
      <c r="J96" s="844" t="s">
        <v>1897</v>
      </c>
      <c r="K96" s="844" t="s">
        <v>90</v>
      </c>
      <c r="L96" s="844" t="s">
        <v>1898</v>
      </c>
      <c r="M96" s="844" t="s">
        <v>1693</v>
      </c>
      <c r="N96" s="854" t="s">
        <v>1899</v>
      </c>
      <c r="P96" s="805"/>
      <c r="Q96" s="805"/>
      <c r="R96" s="805"/>
      <c r="T96" s="370"/>
    </row>
    <row r="97" spans="3:20" ht="45" customHeight="1" x14ac:dyDescent="0.3">
      <c r="C97" s="370"/>
      <c r="D97" s="828">
        <v>5</v>
      </c>
      <c r="E97" s="844" t="s">
        <v>1894</v>
      </c>
      <c r="F97" s="844" t="s">
        <v>1900</v>
      </c>
      <c r="G97" s="844" t="s">
        <v>1678</v>
      </c>
      <c r="H97" s="844" t="s">
        <v>1901</v>
      </c>
      <c r="I97" s="844" t="s">
        <v>1896</v>
      </c>
      <c r="J97" s="844" t="s">
        <v>1902</v>
      </c>
      <c r="K97" s="844" t="s">
        <v>90</v>
      </c>
      <c r="L97" s="844" t="s">
        <v>1903</v>
      </c>
      <c r="M97" s="844" t="s">
        <v>1693</v>
      </c>
      <c r="N97" s="854" t="s">
        <v>1899</v>
      </c>
      <c r="P97" s="805"/>
      <c r="Q97" s="805"/>
      <c r="R97" s="805"/>
      <c r="T97" s="370"/>
    </row>
    <row r="98" spans="3:20" ht="45" customHeight="1" x14ac:dyDescent="0.3">
      <c r="C98" s="370"/>
      <c r="D98" s="828">
        <v>6</v>
      </c>
      <c r="E98" s="842" t="s">
        <v>1904</v>
      </c>
      <c r="F98" s="842" t="s">
        <v>1905</v>
      </c>
      <c r="G98" s="842" t="s">
        <v>1749</v>
      </c>
      <c r="H98" s="842" t="s">
        <v>1906</v>
      </c>
      <c r="I98" s="842" t="s">
        <v>1896</v>
      </c>
      <c r="J98" s="842" t="s">
        <v>1907</v>
      </c>
      <c r="K98" s="842" t="s">
        <v>90</v>
      </c>
      <c r="L98" s="362" t="s">
        <v>1908</v>
      </c>
      <c r="M98" s="842" t="s">
        <v>1693</v>
      </c>
      <c r="N98" s="884" t="s">
        <v>267</v>
      </c>
      <c r="P98" s="805"/>
      <c r="Q98" s="805"/>
      <c r="R98" s="805"/>
      <c r="T98" s="370"/>
    </row>
    <row r="99" spans="3:20" ht="45" customHeight="1" x14ac:dyDescent="0.3">
      <c r="C99" s="370"/>
      <c r="D99" s="828">
        <v>7</v>
      </c>
      <c r="E99" s="842" t="s">
        <v>1829</v>
      </c>
      <c r="F99" s="842" t="s">
        <v>1677</v>
      </c>
      <c r="G99" s="842" t="s">
        <v>1678</v>
      </c>
      <c r="H99" s="842" t="s">
        <v>1830</v>
      </c>
      <c r="I99" s="842" t="s">
        <v>1896</v>
      </c>
      <c r="J99" s="842" t="s">
        <v>1909</v>
      </c>
      <c r="K99" s="842" t="s">
        <v>1833</v>
      </c>
      <c r="L99" s="842" t="s">
        <v>1693</v>
      </c>
      <c r="M99" s="842" t="s">
        <v>1693</v>
      </c>
      <c r="N99" s="884" t="s">
        <v>267</v>
      </c>
      <c r="P99" s="805"/>
      <c r="Q99" s="805"/>
      <c r="R99" s="805"/>
      <c r="T99" s="370"/>
    </row>
    <row r="100" spans="3:20" ht="45" customHeight="1" thickBot="1" x14ac:dyDescent="0.35">
      <c r="C100" s="874"/>
      <c r="D100" s="875">
        <v>8</v>
      </c>
      <c r="E100" s="829" t="s">
        <v>1910</v>
      </c>
      <c r="F100" s="829" t="s">
        <v>1911</v>
      </c>
      <c r="G100" s="829" t="s">
        <v>1912</v>
      </c>
      <c r="H100" s="829" t="s">
        <v>1913</v>
      </c>
      <c r="I100" s="829" t="s">
        <v>1896</v>
      </c>
      <c r="J100" s="829" t="s">
        <v>1914</v>
      </c>
      <c r="K100" s="829" t="s">
        <v>90</v>
      </c>
      <c r="L100" s="829" t="s">
        <v>1915</v>
      </c>
      <c r="M100" s="829" t="s">
        <v>1693</v>
      </c>
      <c r="N100" s="841" t="s">
        <v>267</v>
      </c>
      <c r="P100" s="805"/>
      <c r="Q100" s="805"/>
      <c r="R100" s="805"/>
      <c r="T100" s="370"/>
    </row>
    <row r="101" spans="3:20" ht="45" customHeight="1" x14ac:dyDescent="0.3">
      <c r="C101" s="370"/>
      <c r="D101" s="828"/>
      <c r="E101" s="848"/>
      <c r="F101" s="848"/>
      <c r="G101" s="848"/>
      <c r="H101" s="848"/>
      <c r="I101" s="848"/>
      <c r="J101" s="848"/>
      <c r="K101" s="848"/>
      <c r="L101" s="848"/>
      <c r="M101" s="848"/>
      <c r="N101" s="848"/>
      <c r="O101" s="723"/>
      <c r="P101" s="805"/>
      <c r="Q101" s="805"/>
      <c r="R101" s="805"/>
      <c r="T101" s="370"/>
    </row>
    <row r="102" spans="3:20" ht="45" customHeight="1" x14ac:dyDescent="0.3">
      <c r="C102" s="370"/>
      <c r="D102" s="724"/>
      <c r="E102" s="483"/>
      <c r="F102" s="483"/>
      <c r="G102" s="483"/>
      <c r="H102" s="725"/>
      <c r="I102" s="725"/>
      <c r="J102" s="483"/>
      <c r="K102" s="483"/>
      <c r="L102" s="483"/>
      <c r="M102" s="726"/>
      <c r="N102" s="483"/>
      <c r="O102" s="723"/>
      <c r="P102" s="805"/>
      <c r="Q102" s="805"/>
      <c r="R102" s="805"/>
      <c r="T102" s="370"/>
    </row>
    <row r="103" spans="3:20" ht="45" customHeight="1" thickBot="1" x14ac:dyDescent="0.35">
      <c r="C103" s="370"/>
      <c r="D103" s="468"/>
      <c r="E103" s="805"/>
      <c r="F103" s="805"/>
      <c r="G103" s="805"/>
      <c r="H103" s="468"/>
      <c r="I103" s="805"/>
      <c r="J103" s="805"/>
      <c r="K103" s="805"/>
      <c r="L103" s="805"/>
      <c r="M103" s="805"/>
      <c r="N103" s="805"/>
      <c r="O103" s="805"/>
      <c r="P103" s="805"/>
      <c r="Q103" s="805"/>
      <c r="R103" s="805"/>
      <c r="T103" s="370"/>
    </row>
    <row r="104" spans="3:20" ht="45" customHeight="1" thickBot="1" x14ac:dyDescent="0.35">
      <c r="C104" s="370"/>
      <c r="D104" s="1374" t="s">
        <v>1916</v>
      </c>
      <c r="E104" s="1374"/>
      <c r="F104" s="1374"/>
      <c r="G104" s="1374"/>
      <c r="H104" s="1374"/>
      <c r="I104" s="1374"/>
      <c r="J104" s="1374"/>
      <c r="K104" s="1374"/>
      <c r="L104" s="1374"/>
      <c r="M104" s="1374"/>
      <c r="N104" s="1374"/>
      <c r="O104" s="1374"/>
      <c r="P104" s="1374"/>
      <c r="Q104" s="1374"/>
      <c r="R104" s="1374"/>
      <c r="S104" s="1374"/>
      <c r="T104" s="370"/>
    </row>
    <row r="105" spans="3:20" ht="45" customHeight="1" x14ac:dyDescent="0.3">
      <c r="C105" s="370"/>
      <c r="D105" s="1386" t="s">
        <v>1917</v>
      </c>
      <c r="E105" s="1386"/>
      <c r="F105" s="1386"/>
      <c r="G105" s="1386"/>
      <c r="H105" s="1386"/>
      <c r="I105" s="1386"/>
      <c r="J105" s="1386"/>
      <c r="K105" s="1386"/>
      <c r="L105" s="805"/>
      <c r="M105" s="805"/>
      <c r="N105" s="805"/>
      <c r="O105" s="805"/>
      <c r="P105" s="805"/>
      <c r="Q105" s="805"/>
      <c r="R105" s="805"/>
      <c r="T105" s="370"/>
    </row>
    <row r="106" spans="3:20" ht="45" customHeight="1" x14ac:dyDescent="0.3">
      <c r="C106" s="370"/>
      <c r="D106" s="822" t="s">
        <v>9</v>
      </c>
      <c r="E106" s="708" t="s">
        <v>59</v>
      </c>
      <c r="F106" s="708" t="s">
        <v>12</v>
      </c>
      <c r="G106" s="709" t="s">
        <v>71</v>
      </c>
      <c r="H106" s="708" t="s">
        <v>106</v>
      </c>
      <c r="I106" s="708" t="s">
        <v>73</v>
      </c>
      <c r="J106" s="708" t="s">
        <v>107</v>
      </c>
      <c r="K106" s="822" t="s">
        <v>21</v>
      </c>
      <c r="L106" s="805"/>
      <c r="M106" s="805"/>
      <c r="N106" s="805"/>
      <c r="O106" s="805"/>
      <c r="P106" s="805"/>
      <c r="Q106" s="805"/>
      <c r="R106" s="805"/>
      <c r="T106" s="370"/>
    </row>
    <row r="107" spans="3:20" ht="45" customHeight="1" x14ac:dyDescent="0.3">
      <c r="C107" s="370"/>
      <c r="D107" s="822">
        <v>1</v>
      </c>
      <c r="E107" s="826" t="s">
        <v>1918</v>
      </c>
      <c r="F107" s="557" t="s">
        <v>28</v>
      </c>
      <c r="G107" s="557" t="s">
        <v>1919</v>
      </c>
      <c r="H107" s="557" t="s">
        <v>1920</v>
      </c>
      <c r="I107" s="557" t="s">
        <v>1921</v>
      </c>
      <c r="J107" s="557">
        <v>32</v>
      </c>
      <c r="K107" s="718" t="s">
        <v>329</v>
      </c>
      <c r="L107" s="805"/>
      <c r="M107" s="805"/>
      <c r="N107" s="805"/>
      <c r="O107" s="805"/>
      <c r="P107" s="805"/>
      <c r="Q107" s="805"/>
      <c r="R107" s="805"/>
      <c r="T107" s="370"/>
    </row>
    <row r="108" spans="3:20" ht="45" customHeight="1" x14ac:dyDescent="0.3">
      <c r="C108" s="370"/>
      <c r="D108" s="822">
        <v>2</v>
      </c>
      <c r="E108" s="867">
        <v>44900</v>
      </c>
      <c r="F108" s="825" t="s">
        <v>28</v>
      </c>
      <c r="G108" s="825" t="s">
        <v>1922</v>
      </c>
      <c r="H108" s="825" t="s">
        <v>1923</v>
      </c>
      <c r="I108" s="825" t="s">
        <v>1924</v>
      </c>
      <c r="J108" s="825">
        <v>3</v>
      </c>
      <c r="K108" s="825" t="s">
        <v>966</v>
      </c>
      <c r="L108" s="805"/>
      <c r="M108" s="805"/>
      <c r="N108" s="805"/>
      <c r="O108" s="805"/>
      <c r="P108" s="805"/>
      <c r="Q108" s="805"/>
      <c r="R108" s="805"/>
      <c r="T108" s="370"/>
    </row>
    <row r="109" spans="3:20" ht="45" customHeight="1" thickBot="1" x14ac:dyDescent="0.35">
      <c r="C109" s="370"/>
      <c r="D109" s="805"/>
      <c r="E109" s="805"/>
      <c r="F109" s="805"/>
      <c r="G109" s="468"/>
      <c r="H109" s="805"/>
      <c r="I109" s="805"/>
      <c r="J109" s="805"/>
      <c r="K109" s="805"/>
      <c r="L109" s="805"/>
      <c r="M109" s="805"/>
      <c r="N109" s="805"/>
      <c r="O109" s="805"/>
      <c r="P109" s="805"/>
      <c r="Q109" s="805"/>
      <c r="R109" s="805"/>
      <c r="T109" s="370"/>
    </row>
    <row r="110" spans="3:20" ht="45" customHeight="1" thickBot="1" x14ac:dyDescent="0.35">
      <c r="C110" s="370"/>
      <c r="D110" s="1390" t="s">
        <v>1925</v>
      </c>
      <c r="E110" s="1390"/>
      <c r="F110" s="1390"/>
      <c r="G110" s="1390"/>
      <c r="H110" s="1390"/>
      <c r="I110" s="1390"/>
      <c r="J110" s="1390"/>
      <c r="K110" s="1390"/>
      <c r="L110" s="727"/>
      <c r="M110" s="727"/>
      <c r="N110" s="805"/>
      <c r="O110" s="805"/>
      <c r="P110" s="805"/>
      <c r="Q110" s="805"/>
      <c r="R110" s="805"/>
      <c r="T110" s="370"/>
    </row>
    <row r="111" spans="3:20" ht="45" customHeight="1" x14ac:dyDescent="0.3">
      <c r="C111" s="370"/>
      <c r="D111" s="1376" t="s">
        <v>1926</v>
      </c>
      <c r="E111" s="1376"/>
      <c r="F111" s="1376"/>
      <c r="G111" s="1376"/>
      <c r="H111" s="1376"/>
      <c r="I111" s="1376"/>
      <c r="J111" s="1376"/>
      <c r="K111" s="1376"/>
      <c r="L111" s="1376"/>
      <c r="M111" s="805"/>
      <c r="N111" s="805"/>
      <c r="O111" s="805"/>
      <c r="P111" s="805"/>
      <c r="Q111" s="805"/>
      <c r="R111" s="805"/>
      <c r="T111" s="370"/>
    </row>
    <row r="112" spans="3:20" ht="45" customHeight="1" x14ac:dyDescent="0.3">
      <c r="C112" s="370"/>
      <c r="D112" s="822" t="s">
        <v>9</v>
      </c>
      <c r="E112" s="708" t="s">
        <v>1574</v>
      </c>
      <c r="F112" s="708" t="s">
        <v>115</v>
      </c>
      <c r="G112" s="708" t="s">
        <v>12</v>
      </c>
      <c r="H112" s="708" t="s">
        <v>1927</v>
      </c>
      <c r="I112" s="708" t="s">
        <v>72</v>
      </c>
      <c r="J112" s="708" t="s">
        <v>73</v>
      </c>
      <c r="K112" s="708" t="s">
        <v>74</v>
      </c>
      <c r="L112" s="708" t="s">
        <v>75</v>
      </c>
      <c r="M112" s="708" t="s">
        <v>21</v>
      </c>
      <c r="N112" s="805"/>
      <c r="O112" s="805"/>
      <c r="P112" s="805"/>
      <c r="Q112" s="805"/>
      <c r="R112" s="805"/>
      <c r="T112" s="370"/>
    </row>
    <row r="113" spans="3:20" ht="45" customHeight="1" x14ac:dyDescent="0.3">
      <c r="C113" s="370"/>
      <c r="D113" s="364">
        <v>1</v>
      </c>
      <c r="E113" s="362" t="s">
        <v>1928</v>
      </c>
      <c r="F113" s="362" t="s">
        <v>1929</v>
      </c>
      <c r="G113" s="362" t="s">
        <v>28</v>
      </c>
      <c r="H113" s="728" t="s">
        <v>1930</v>
      </c>
      <c r="I113" s="728" t="s">
        <v>1931</v>
      </c>
      <c r="J113" s="362"/>
      <c r="K113" s="362" t="s">
        <v>1932</v>
      </c>
      <c r="L113" s="362"/>
      <c r="M113" s="362" t="s">
        <v>1933</v>
      </c>
      <c r="N113" s="805"/>
      <c r="O113" s="805"/>
      <c r="P113" s="805"/>
      <c r="Q113" s="805"/>
      <c r="R113" s="805"/>
      <c r="T113" s="370"/>
    </row>
    <row r="114" spans="3:20" ht="45" customHeight="1" x14ac:dyDescent="0.3">
      <c r="C114" s="370"/>
      <c r="D114" s="364">
        <v>2</v>
      </c>
      <c r="E114" s="362" t="s">
        <v>1928</v>
      </c>
      <c r="F114" s="362" t="s">
        <v>1934</v>
      </c>
      <c r="G114" s="362" t="s">
        <v>28</v>
      </c>
      <c r="H114" s="728" t="s">
        <v>1935</v>
      </c>
      <c r="I114" s="728" t="s">
        <v>1931</v>
      </c>
      <c r="J114" s="362"/>
      <c r="K114" s="362" t="s">
        <v>1932</v>
      </c>
      <c r="L114" s="362"/>
      <c r="M114" s="362" t="s">
        <v>1933</v>
      </c>
      <c r="N114" s="805"/>
      <c r="O114" s="805"/>
      <c r="P114" s="805"/>
      <c r="Q114" s="805"/>
      <c r="R114" s="805"/>
      <c r="T114" s="370"/>
    </row>
    <row r="115" spans="3:20" ht="45" customHeight="1" x14ac:dyDescent="0.3">
      <c r="C115" s="370"/>
      <c r="D115" s="364">
        <v>3</v>
      </c>
      <c r="E115" s="362" t="s">
        <v>1928</v>
      </c>
      <c r="F115" s="362" t="s">
        <v>1936</v>
      </c>
      <c r="G115" s="362" t="s">
        <v>28</v>
      </c>
      <c r="H115" s="728" t="s">
        <v>1937</v>
      </c>
      <c r="I115" s="728" t="s">
        <v>1931</v>
      </c>
      <c r="J115" s="362"/>
      <c r="K115" s="362" t="s">
        <v>1932</v>
      </c>
      <c r="L115" s="362"/>
      <c r="M115" s="362" t="s">
        <v>1933</v>
      </c>
      <c r="N115" s="805"/>
      <c r="O115" s="805"/>
      <c r="P115" s="805"/>
      <c r="Q115" s="805"/>
      <c r="R115" s="805"/>
      <c r="T115" s="370"/>
    </row>
    <row r="116" spans="3:20" ht="45" customHeight="1" x14ac:dyDescent="0.3">
      <c r="C116" s="370"/>
      <c r="D116" s="364">
        <v>4</v>
      </c>
      <c r="E116" s="362" t="s">
        <v>1928</v>
      </c>
      <c r="F116" s="362" t="s">
        <v>1936</v>
      </c>
      <c r="G116" s="362" t="s">
        <v>28</v>
      </c>
      <c r="H116" s="728" t="s">
        <v>1938</v>
      </c>
      <c r="I116" s="728" t="s">
        <v>1931</v>
      </c>
      <c r="J116" s="362"/>
      <c r="K116" s="362" t="s">
        <v>1932</v>
      </c>
      <c r="L116" s="362"/>
      <c r="M116" s="362" t="s">
        <v>1933</v>
      </c>
      <c r="N116" s="805"/>
      <c r="O116" s="805"/>
      <c r="P116" s="805"/>
      <c r="Q116" s="805"/>
      <c r="R116" s="805"/>
      <c r="T116" s="370"/>
    </row>
    <row r="117" spans="3:20" ht="45" customHeight="1" x14ac:dyDescent="0.3">
      <c r="C117" s="370"/>
      <c r="D117" s="364"/>
      <c r="E117" s="362"/>
      <c r="F117" s="362"/>
      <c r="G117" s="362"/>
      <c r="H117" s="728"/>
      <c r="I117" s="728"/>
      <c r="J117" s="362"/>
      <c r="K117" s="362"/>
      <c r="L117" s="362"/>
      <c r="M117" s="368"/>
      <c r="N117" s="805"/>
      <c r="O117" s="805"/>
      <c r="P117" s="805"/>
      <c r="Q117" s="805"/>
      <c r="R117" s="805"/>
      <c r="T117" s="370"/>
    </row>
    <row r="118" spans="3:20" ht="45" customHeight="1" x14ac:dyDescent="0.3">
      <c r="C118" s="370"/>
      <c r="D118" s="483"/>
      <c r="E118" s="483"/>
      <c r="F118" s="483"/>
      <c r="G118" s="483"/>
      <c r="H118" s="820"/>
      <c r="I118" s="820"/>
      <c r="J118" s="483"/>
      <c r="K118" s="483"/>
      <c r="L118" s="483"/>
      <c r="M118" s="483"/>
      <c r="N118" s="805"/>
      <c r="O118" s="805"/>
      <c r="P118" s="805"/>
      <c r="Q118" s="805"/>
      <c r="R118" s="805"/>
      <c r="T118" s="370"/>
    </row>
    <row r="119" spans="3:20" ht="45" customHeight="1" thickBot="1" x14ac:dyDescent="0.35">
      <c r="C119" s="370"/>
      <c r="D119" s="805"/>
      <c r="E119" s="805"/>
      <c r="F119" s="805"/>
      <c r="G119" s="468"/>
      <c r="H119" s="805"/>
      <c r="I119" s="805"/>
      <c r="J119" s="805"/>
      <c r="K119" s="805"/>
      <c r="L119" s="805"/>
      <c r="M119" s="805"/>
      <c r="N119" s="805"/>
      <c r="O119" s="805"/>
      <c r="P119" s="805"/>
      <c r="Q119" s="805"/>
      <c r="R119" s="805"/>
      <c r="T119" s="370"/>
    </row>
    <row r="120" spans="3:20" ht="45" customHeight="1" thickBot="1" x14ac:dyDescent="0.35">
      <c r="C120" s="370"/>
      <c r="D120" s="1374" t="s">
        <v>1939</v>
      </c>
      <c r="E120" s="1374"/>
      <c r="F120" s="1374"/>
      <c r="G120" s="1374"/>
      <c r="H120" s="1374"/>
      <c r="I120" s="1374"/>
      <c r="J120" s="1374"/>
      <c r="K120" s="1374"/>
      <c r="L120" s="1374"/>
      <c r="M120" s="1374"/>
      <c r="N120" s="1374"/>
      <c r="O120" s="1374"/>
      <c r="P120" s="1374"/>
      <c r="Q120" s="1374"/>
      <c r="R120" s="1374"/>
      <c r="S120" s="1374"/>
      <c r="T120" s="370"/>
    </row>
    <row r="121" spans="3:20" ht="45" customHeight="1" x14ac:dyDescent="0.3">
      <c r="C121" s="370"/>
      <c r="D121" s="1380" t="s">
        <v>1940</v>
      </c>
      <c r="E121" s="1380"/>
      <c r="F121" s="1380"/>
      <c r="G121" s="1380"/>
      <c r="H121" s="1380"/>
      <c r="I121" s="1380"/>
      <c r="J121" s="1380"/>
      <c r="K121" s="1380"/>
      <c r="L121" s="1380"/>
      <c r="M121" s="1380"/>
      <c r="N121" s="1380"/>
      <c r="O121" s="1380"/>
      <c r="P121" s="1380"/>
      <c r="Q121" s="805"/>
      <c r="R121" s="805"/>
      <c r="T121" s="370"/>
    </row>
    <row r="122" spans="3:20" ht="45" customHeight="1" x14ac:dyDescent="0.3">
      <c r="C122" s="370"/>
      <c r="D122" s="822" t="s">
        <v>9</v>
      </c>
      <c r="E122" s="708" t="s">
        <v>10</v>
      </c>
      <c r="F122" s="708" t="s">
        <v>115</v>
      </c>
      <c r="G122" s="709" t="s">
        <v>12</v>
      </c>
      <c r="H122" s="708" t="s">
        <v>71</v>
      </c>
      <c r="I122" s="708" t="s">
        <v>72</v>
      </c>
      <c r="J122" s="708" t="s">
        <v>116</v>
      </c>
      <c r="K122" s="822" t="s">
        <v>73</v>
      </c>
      <c r="L122" s="708" t="s">
        <v>117</v>
      </c>
      <c r="M122" s="708" t="s">
        <v>118</v>
      </c>
      <c r="N122" s="709" t="s">
        <v>47</v>
      </c>
      <c r="O122" s="708" t="s">
        <v>21</v>
      </c>
      <c r="Q122" s="805"/>
      <c r="R122" s="805"/>
      <c r="T122" s="370"/>
    </row>
    <row r="123" spans="3:20" ht="45" customHeight="1" x14ac:dyDescent="0.3">
      <c r="C123" s="370"/>
      <c r="D123" s="822">
        <v>1</v>
      </c>
      <c r="E123" s="557" t="s">
        <v>1941</v>
      </c>
      <c r="F123" s="557" t="s">
        <v>1942</v>
      </c>
      <c r="G123" s="557" t="s">
        <v>410</v>
      </c>
      <c r="H123" s="930" t="s">
        <v>1943</v>
      </c>
      <c r="I123" s="557" t="s">
        <v>1944</v>
      </c>
      <c r="J123" s="557" t="s">
        <v>159</v>
      </c>
      <c r="K123" s="557" t="s">
        <v>1945</v>
      </c>
      <c r="L123" s="557" t="s">
        <v>159</v>
      </c>
      <c r="M123" s="557" t="s">
        <v>159</v>
      </c>
      <c r="N123" s="557" t="s">
        <v>1946</v>
      </c>
      <c r="O123" s="557" t="s">
        <v>613</v>
      </c>
      <c r="Q123" s="805"/>
      <c r="R123" s="805"/>
      <c r="T123" s="370"/>
    </row>
    <row r="124" spans="3:20" ht="45" customHeight="1" x14ac:dyDescent="0.3">
      <c r="C124" s="370"/>
      <c r="D124" s="822">
        <v>2</v>
      </c>
      <c r="E124" s="557" t="s">
        <v>1947</v>
      </c>
      <c r="F124" s="557" t="s">
        <v>1948</v>
      </c>
      <c r="G124" s="557" t="s">
        <v>410</v>
      </c>
      <c r="H124" s="930" t="s">
        <v>1949</v>
      </c>
      <c r="I124" s="557" t="s">
        <v>1950</v>
      </c>
      <c r="J124" s="557" t="s">
        <v>159</v>
      </c>
      <c r="K124" s="557" t="s">
        <v>1945</v>
      </c>
      <c r="L124" s="557" t="s">
        <v>1951</v>
      </c>
      <c r="M124" s="557" t="s">
        <v>1952</v>
      </c>
      <c r="N124" s="931">
        <v>365888</v>
      </c>
      <c r="O124" s="557" t="s">
        <v>613</v>
      </c>
      <c r="Q124" s="805"/>
      <c r="R124" s="805"/>
      <c r="T124" s="370"/>
    </row>
    <row r="125" spans="3:20" ht="45" customHeight="1" x14ac:dyDescent="0.3">
      <c r="C125" s="370"/>
      <c r="D125" s="822">
        <v>3</v>
      </c>
      <c r="E125" s="557" t="s">
        <v>1953</v>
      </c>
      <c r="F125" s="557" t="s">
        <v>1954</v>
      </c>
      <c r="G125" s="557" t="s">
        <v>121</v>
      </c>
      <c r="H125" s="557" t="s">
        <v>1955</v>
      </c>
      <c r="I125" s="557" t="s">
        <v>1956</v>
      </c>
      <c r="J125" s="557" t="s">
        <v>1957</v>
      </c>
      <c r="K125" s="557" t="s">
        <v>1945</v>
      </c>
      <c r="L125" s="557">
        <v>1037</v>
      </c>
      <c r="M125" s="557" t="s">
        <v>1958</v>
      </c>
      <c r="N125" s="557" t="s">
        <v>1959</v>
      </c>
      <c r="O125" s="932" t="s">
        <v>185</v>
      </c>
      <c r="Q125" s="805"/>
      <c r="R125" s="805"/>
      <c r="T125" s="370"/>
    </row>
    <row r="126" spans="3:20" ht="45" customHeight="1" x14ac:dyDescent="0.3">
      <c r="C126" s="370"/>
      <c r="D126" s="822">
        <v>4</v>
      </c>
      <c r="E126" s="557" t="s">
        <v>1960</v>
      </c>
      <c r="F126" s="557" t="s">
        <v>1961</v>
      </c>
      <c r="G126" s="557" t="s">
        <v>121</v>
      </c>
      <c r="H126" s="557" t="s">
        <v>1962</v>
      </c>
      <c r="I126" s="557" t="s">
        <v>1956</v>
      </c>
      <c r="J126" s="557" t="s">
        <v>1957</v>
      </c>
      <c r="K126" s="557" t="s">
        <v>1945</v>
      </c>
      <c r="L126" s="557">
        <v>184</v>
      </c>
      <c r="M126" s="557" t="s">
        <v>1963</v>
      </c>
      <c r="N126" s="557" t="s">
        <v>1959</v>
      </c>
      <c r="O126" s="932" t="s">
        <v>185</v>
      </c>
      <c r="Q126" s="805"/>
      <c r="R126" s="805"/>
      <c r="T126" s="370"/>
    </row>
    <row r="127" spans="3:20" ht="45" customHeight="1" x14ac:dyDescent="0.3">
      <c r="C127" s="370"/>
      <c r="D127" s="822">
        <v>5</v>
      </c>
      <c r="E127" s="557" t="s">
        <v>1904</v>
      </c>
      <c r="F127" s="557" t="s">
        <v>1964</v>
      </c>
      <c r="G127" s="557" t="s">
        <v>136</v>
      </c>
      <c r="H127" s="557" t="s">
        <v>1965</v>
      </c>
      <c r="I127" s="557" t="s">
        <v>1966</v>
      </c>
      <c r="J127" s="557" t="s">
        <v>1967</v>
      </c>
      <c r="K127" s="557" t="s">
        <v>1968</v>
      </c>
      <c r="L127" s="557" t="s">
        <v>1951</v>
      </c>
      <c r="M127" s="557" t="s">
        <v>1969</v>
      </c>
      <c r="N127" s="557" t="s">
        <v>1970</v>
      </c>
      <c r="O127" s="368" t="s">
        <v>1971</v>
      </c>
      <c r="Q127" s="805"/>
      <c r="R127" s="805"/>
      <c r="T127" s="370"/>
    </row>
    <row r="128" spans="3:20" ht="45" customHeight="1" x14ac:dyDescent="0.3">
      <c r="C128" s="370"/>
      <c r="D128" s="822">
        <v>6</v>
      </c>
      <c r="E128" s="557" t="s">
        <v>1972</v>
      </c>
      <c r="F128" s="557" t="s">
        <v>1973</v>
      </c>
      <c r="G128" s="557" t="s">
        <v>136</v>
      </c>
      <c r="H128" s="557" t="s">
        <v>1974</v>
      </c>
      <c r="I128" s="557" t="s">
        <v>1975</v>
      </c>
      <c r="J128" s="557" t="s">
        <v>1976</v>
      </c>
      <c r="K128" s="557" t="s">
        <v>1977</v>
      </c>
      <c r="L128" s="557" t="s">
        <v>1978</v>
      </c>
      <c r="M128" s="557" t="s">
        <v>1979</v>
      </c>
      <c r="N128" s="557" t="s">
        <v>1980</v>
      </c>
      <c r="O128" s="932" t="s">
        <v>185</v>
      </c>
      <c r="Q128" s="805"/>
      <c r="R128" s="805"/>
      <c r="T128" s="370"/>
    </row>
    <row r="129" spans="3:20" ht="45" customHeight="1" x14ac:dyDescent="0.3">
      <c r="C129" s="370"/>
      <c r="D129" s="822">
        <v>7</v>
      </c>
      <c r="E129" s="557" t="s">
        <v>1981</v>
      </c>
      <c r="F129" s="557" t="s">
        <v>1982</v>
      </c>
      <c r="G129" s="557" t="s">
        <v>28</v>
      </c>
      <c r="H129" s="557" t="s">
        <v>1983</v>
      </c>
      <c r="I129" s="557" t="s">
        <v>1984</v>
      </c>
      <c r="J129" s="557" t="s">
        <v>1985</v>
      </c>
      <c r="K129" s="557" t="s">
        <v>1986</v>
      </c>
      <c r="L129" s="557">
        <v>1300</v>
      </c>
      <c r="M129" s="557" t="s">
        <v>1987</v>
      </c>
      <c r="N129" s="933">
        <v>744584.74</v>
      </c>
      <c r="O129" s="934" t="s">
        <v>1988</v>
      </c>
      <c r="Q129" s="805"/>
      <c r="R129" s="805"/>
      <c r="T129" s="370"/>
    </row>
    <row r="130" spans="3:20" ht="45" customHeight="1" x14ac:dyDescent="0.3">
      <c r="C130" s="370"/>
      <c r="D130" s="822">
        <v>8</v>
      </c>
      <c r="E130" s="557" t="s">
        <v>1989</v>
      </c>
      <c r="F130" s="557" t="s">
        <v>1990</v>
      </c>
      <c r="G130" s="557" t="s">
        <v>121</v>
      </c>
      <c r="H130" s="557" t="s">
        <v>1991</v>
      </c>
      <c r="I130" s="557" t="s">
        <v>1992</v>
      </c>
      <c r="J130" s="557"/>
      <c r="K130" s="557" t="s">
        <v>159</v>
      </c>
      <c r="L130" s="557" t="s">
        <v>159</v>
      </c>
      <c r="M130" s="557" t="s">
        <v>159</v>
      </c>
      <c r="N130" s="557" t="s">
        <v>159</v>
      </c>
      <c r="O130" s="932" t="s">
        <v>185</v>
      </c>
      <c r="P130" s="729"/>
      <c r="Q130" s="730"/>
      <c r="R130" s="730"/>
      <c r="T130" s="370"/>
    </row>
    <row r="131" spans="3:20" ht="45" customHeight="1" x14ac:dyDescent="0.3">
      <c r="C131" s="370"/>
      <c r="D131" s="822">
        <v>9</v>
      </c>
      <c r="E131" s="826" t="s">
        <v>1993</v>
      </c>
      <c r="F131" s="557" t="s">
        <v>1994</v>
      </c>
      <c r="G131" s="557" t="s">
        <v>121</v>
      </c>
      <c r="H131" s="557" t="s">
        <v>1995</v>
      </c>
      <c r="I131" s="557" t="s">
        <v>1956</v>
      </c>
      <c r="J131" s="557"/>
      <c r="K131" s="557" t="s">
        <v>1945</v>
      </c>
      <c r="L131" s="557">
        <v>500</v>
      </c>
      <c r="M131" s="557" t="s">
        <v>1996</v>
      </c>
      <c r="N131" s="557" t="s">
        <v>1997</v>
      </c>
      <c r="O131" s="934" t="s">
        <v>544</v>
      </c>
      <c r="P131" s="729"/>
      <c r="Q131" s="730"/>
      <c r="R131" s="730"/>
      <c r="T131" s="370"/>
    </row>
    <row r="132" spans="3:20" ht="45" customHeight="1" x14ac:dyDescent="0.3">
      <c r="C132" s="370"/>
      <c r="D132" s="822">
        <v>10</v>
      </c>
      <c r="E132" s="363" t="s">
        <v>1998</v>
      </c>
      <c r="F132" s="557" t="s">
        <v>1999</v>
      </c>
      <c r="G132" s="557" t="s">
        <v>121</v>
      </c>
      <c r="H132" s="363" t="s">
        <v>2000</v>
      </c>
      <c r="I132" s="363" t="s">
        <v>295</v>
      </c>
      <c r="J132" s="148" t="s">
        <v>2001</v>
      </c>
      <c r="K132" s="363" t="s">
        <v>2002</v>
      </c>
      <c r="L132" s="363" t="s">
        <v>159</v>
      </c>
      <c r="M132" s="363" t="s">
        <v>159</v>
      </c>
      <c r="N132" s="557" t="s">
        <v>2003</v>
      </c>
      <c r="O132" s="932" t="s">
        <v>185</v>
      </c>
      <c r="P132" s="729"/>
      <c r="Q132" s="730"/>
      <c r="R132" s="730"/>
      <c r="T132" s="370"/>
    </row>
    <row r="133" spans="3:20" ht="45" customHeight="1" x14ac:dyDescent="0.3">
      <c r="C133" s="370"/>
      <c r="D133" s="822">
        <v>11</v>
      </c>
      <c r="E133" s="363" t="s">
        <v>2004</v>
      </c>
      <c r="F133" s="557" t="s">
        <v>2005</v>
      </c>
      <c r="G133" s="557" t="s">
        <v>121</v>
      </c>
      <c r="H133" s="363" t="s">
        <v>2006</v>
      </c>
      <c r="I133" s="363" t="s">
        <v>2007</v>
      </c>
      <c r="J133" s="363" t="s">
        <v>2008</v>
      </c>
      <c r="K133" s="363" t="s">
        <v>2009</v>
      </c>
      <c r="L133" s="363" t="s">
        <v>2010</v>
      </c>
      <c r="M133" s="363" t="s">
        <v>159</v>
      </c>
      <c r="N133" s="363" t="s">
        <v>2011</v>
      </c>
      <c r="O133" s="363" t="s">
        <v>173</v>
      </c>
      <c r="P133" s="729"/>
      <c r="Q133" s="730"/>
      <c r="R133" s="730"/>
      <c r="T133" s="370"/>
    </row>
    <row r="134" spans="3:20" ht="45" customHeight="1" x14ac:dyDescent="0.3">
      <c r="C134" s="370"/>
      <c r="D134" s="822">
        <v>12</v>
      </c>
      <c r="E134" s="363" t="s">
        <v>2012</v>
      </c>
      <c r="F134" s="557" t="s">
        <v>2013</v>
      </c>
      <c r="G134" s="557" t="s">
        <v>121</v>
      </c>
      <c r="H134" s="363" t="s">
        <v>2014</v>
      </c>
      <c r="I134" s="363" t="s">
        <v>2007</v>
      </c>
      <c r="J134" s="363" t="s">
        <v>2015</v>
      </c>
      <c r="K134" s="363" t="s">
        <v>2009</v>
      </c>
      <c r="L134" s="363" t="s">
        <v>2016</v>
      </c>
      <c r="M134" s="363" t="s">
        <v>159</v>
      </c>
      <c r="N134" s="363" t="s">
        <v>2011</v>
      </c>
      <c r="O134" s="363" t="s">
        <v>173</v>
      </c>
      <c r="P134" s="468"/>
      <c r="Q134" s="468"/>
      <c r="R134" s="468"/>
      <c r="T134" s="370"/>
    </row>
    <row r="135" spans="3:20" ht="45" customHeight="1" x14ac:dyDescent="0.3">
      <c r="C135" s="370"/>
      <c r="D135" s="822">
        <v>13</v>
      </c>
      <c r="E135" s="363" t="s">
        <v>2017</v>
      </c>
      <c r="F135" s="557" t="s">
        <v>2018</v>
      </c>
      <c r="G135" s="557" t="s">
        <v>121</v>
      </c>
      <c r="H135" s="363" t="s">
        <v>2019</v>
      </c>
      <c r="I135" s="363" t="s">
        <v>2007</v>
      </c>
      <c r="J135" s="363" t="s">
        <v>2020</v>
      </c>
      <c r="K135" s="363" t="s">
        <v>2009</v>
      </c>
      <c r="L135" s="363" t="s">
        <v>2021</v>
      </c>
      <c r="M135" s="363" t="s">
        <v>159</v>
      </c>
      <c r="N135" s="363" t="s">
        <v>2011</v>
      </c>
      <c r="O135" s="363" t="s">
        <v>173</v>
      </c>
      <c r="P135" s="468"/>
      <c r="Q135" s="468"/>
      <c r="R135" s="468"/>
      <c r="T135" s="370"/>
    </row>
    <row r="136" spans="3:20" ht="45" customHeight="1" x14ac:dyDescent="0.3">
      <c r="C136" s="370"/>
      <c r="D136" s="822">
        <v>14</v>
      </c>
      <c r="E136" s="363" t="s">
        <v>2022</v>
      </c>
      <c r="F136" s="557" t="s">
        <v>2023</v>
      </c>
      <c r="G136" s="557" t="s">
        <v>121</v>
      </c>
      <c r="H136" s="363" t="s">
        <v>2024</v>
      </c>
      <c r="I136" s="363" t="s">
        <v>2007</v>
      </c>
      <c r="J136" s="363" t="s">
        <v>2020</v>
      </c>
      <c r="K136" s="363" t="s">
        <v>2009</v>
      </c>
      <c r="L136" s="363" t="s">
        <v>2025</v>
      </c>
      <c r="M136" s="363" t="s">
        <v>159</v>
      </c>
      <c r="N136" s="363" t="s">
        <v>2011</v>
      </c>
      <c r="O136" s="363" t="s">
        <v>173</v>
      </c>
      <c r="P136" s="468"/>
      <c r="Q136" s="468"/>
      <c r="R136" s="468"/>
      <c r="T136" s="370"/>
    </row>
    <row r="137" spans="3:20" ht="45" customHeight="1" x14ac:dyDescent="0.3">
      <c r="C137" s="370"/>
      <c r="D137" s="822">
        <v>15</v>
      </c>
      <c r="E137" s="363" t="s">
        <v>2026</v>
      </c>
      <c r="F137" s="557" t="s">
        <v>2027</v>
      </c>
      <c r="G137" s="557" t="s">
        <v>121</v>
      </c>
      <c r="H137" s="363" t="s">
        <v>2028</v>
      </c>
      <c r="I137" s="363" t="s">
        <v>2029</v>
      </c>
      <c r="J137" s="363" t="s">
        <v>2030</v>
      </c>
      <c r="K137" s="363" t="s">
        <v>2031</v>
      </c>
      <c r="L137" s="363" t="s">
        <v>2032</v>
      </c>
      <c r="M137" s="363" t="s">
        <v>2033</v>
      </c>
      <c r="N137" s="363" t="s">
        <v>2034</v>
      </c>
      <c r="O137" s="363" t="s">
        <v>173</v>
      </c>
      <c r="P137" s="468"/>
      <c r="Q137" s="468"/>
      <c r="R137" s="468"/>
      <c r="T137" s="370"/>
    </row>
    <row r="138" spans="3:20" ht="45" customHeight="1" x14ac:dyDescent="0.3">
      <c r="C138" s="370"/>
      <c r="D138" s="822">
        <v>16</v>
      </c>
      <c r="E138" s="363" t="s">
        <v>2026</v>
      </c>
      <c r="F138" s="557" t="s">
        <v>2035</v>
      </c>
      <c r="G138" s="557" t="s">
        <v>121</v>
      </c>
      <c r="H138" s="363" t="s">
        <v>2036</v>
      </c>
      <c r="I138" s="363" t="s">
        <v>1956</v>
      </c>
      <c r="J138" s="363" t="s">
        <v>2030</v>
      </c>
      <c r="K138" s="363" t="s">
        <v>2037</v>
      </c>
      <c r="L138" s="363" t="s">
        <v>2038</v>
      </c>
      <c r="M138" s="363" t="s">
        <v>2033</v>
      </c>
      <c r="N138" s="363" t="s">
        <v>2039</v>
      </c>
      <c r="O138" s="363" t="s">
        <v>173</v>
      </c>
      <c r="P138" s="468"/>
      <c r="Q138" s="468"/>
      <c r="R138" s="468"/>
      <c r="T138" s="370"/>
    </row>
    <row r="139" spans="3:20" ht="45" customHeight="1" x14ac:dyDescent="0.3">
      <c r="C139" s="370"/>
      <c r="D139" s="822">
        <v>17</v>
      </c>
      <c r="E139" s="826">
        <v>44554</v>
      </c>
      <c r="F139" s="557" t="s">
        <v>2040</v>
      </c>
      <c r="G139" s="557" t="s">
        <v>23</v>
      </c>
      <c r="H139" s="557" t="s">
        <v>2041</v>
      </c>
      <c r="I139" s="557" t="s">
        <v>2042</v>
      </c>
      <c r="J139" s="557" t="s">
        <v>2043</v>
      </c>
      <c r="K139" s="557" t="s">
        <v>1505</v>
      </c>
      <c r="L139" s="557">
        <v>200</v>
      </c>
      <c r="M139" s="557">
        <v>0.57999999999999996</v>
      </c>
      <c r="N139" s="557" t="s">
        <v>2044</v>
      </c>
      <c r="O139" s="718" t="s">
        <v>2045</v>
      </c>
      <c r="P139" s="468"/>
      <c r="Q139" s="468"/>
      <c r="R139" s="468"/>
      <c r="T139" s="370"/>
    </row>
    <row r="140" spans="3:20" ht="45" customHeight="1" x14ac:dyDescent="0.3">
      <c r="C140" s="370"/>
      <c r="D140" s="822">
        <v>18</v>
      </c>
      <c r="E140" s="826">
        <v>44587</v>
      </c>
      <c r="F140" s="557" t="s">
        <v>2046</v>
      </c>
      <c r="G140" s="557" t="s">
        <v>23</v>
      </c>
      <c r="H140" s="557" t="s">
        <v>2047</v>
      </c>
      <c r="I140" s="557" t="s">
        <v>1504</v>
      </c>
      <c r="J140" s="557" t="s">
        <v>2048</v>
      </c>
      <c r="K140" s="557" t="s">
        <v>1505</v>
      </c>
      <c r="L140" s="557" t="s">
        <v>2049</v>
      </c>
      <c r="M140" s="557">
        <v>0.43</v>
      </c>
      <c r="N140" s="557" t="s">
        <v>2050</v>
      </c>
      <c r="O140" s="718" t="s">
        <v>1094</v>
      </c>
      <c r="P140" s="468"/>
      <c r="Q140" s="468"/>
      <c r="R140" s="468"/>
      <c r="T140" s="370"/>
    </row>
    <row r="141" spans="3:20" ht="45" customHeight="1" x14ac:dyDescent="0.3">
      <c r="C141" s="370"/>
      <c r="D141" s="822">
        <v>19</v>
      </c>
      <c r="E141" s="826">
        <v>44636</v>
      </c>
      <c r="F141" s="557" t="s">
        <v>1982</v>
      </c>
      <c r="G141" s="557" t="s">
        <v>28</v>
      </c>
      <c r="H141" s="557" t="s">
        <v>1983</v>
      </c>
      <c r="I141" s="557" t="s">
        <v>263</v>
      </c>
      <c r="J141" s="557" t="s">
        <v>159</v>
      </c>
      <c r="K141" s="557" t="s">
        <v>1505</v>
      </c>
      <c r="L141" s="557">
        <v>600</v>
      </c>
      <c r="M141" s="557">
        <v>1.01</v>
      </c>
      <c r="N141" s="931">
        <v>662000</v>
      </c>
      <c r="O141" s="368" t="s">
        <v>185</v>
      </c>
      <c r="P141" s="468"/>
      <c r="Q141" s="468"/>
      <c r="R141" s="468"/>
      <c r="T141" s="370"/>
    </row>
    <row r="142" spans="3:20" ht="45" customHeight="1" x14ac:dyDescent="0.3">
      <c r="C142" s="370"/>
      <c r="D142" s="822">
        <v>20</v>
      </c>
      <c r="E142" s="826">
        <v>44677</v>
      </c>
      <c r="F142" s="557" t="s">
        <v>2051</v>
      </c>
      <c r="G142" s="557" t="s">
        <v>28</v>
      </c>
      <c r="H142" s="557" t="s">
        <v>2052</v>
      </c>
      <c r="I142" s="557" t="s">
        <v>2053</v>
      </c>
      <c r="J142" s="557" t="s">
        <v>159</v>
      </c>
      <c r="K142" s="557" t="s">
        <v>1505</v>
      </c>
      <c r="L142" s="557" t="s">
        <v>159</v>
      </c>
      <c r="M142" s="557"/>
      <c r="N142" s="557">
        <v>0.47199999999999998</v>
      </c>
      <c r="O142" s="557" t="s">
        <v>300</v>
      </c>
      <c r="P142" s="468"/>
      <c r="Q142" s="468"/>
      <c r="R142" s="468"/>
      <c r="T142" s="370"/>
    </row>
    <row r="143" spans="3:20" ht="45" customHeight="1" x14ac:dyDescent="0.3">
      <c r="C143" s="370"/>
      <c r="D143" s="822">
        <v>21</v>
      </c>
      <c r="E143" s="826">
        <v>44677</v>
      </c>
      <c r="F143" s="557" t="s">
        <v>2054</v>
      </c>
      <c r="G143" s="557" t="s">
        <v>28</v>
      </c>
      <c r="H143" s="557" t="s">
        <v>2055</v>
      </c>
      <c r="I143" s="557" t="s">
        <v>2053</v>
      </c>
      <c r="J143" s="557" t="s">
        <v>159</v>
      </c>
      <c r="K143" s="557" t="s">
        <v>1505</v>
      </c>
      <c r="L143" s="557" t="s">
        <v>159</v>
      </c>
      <c r="M143" s="557"/>
      <c r="N143" s="557">
        <v>0.47199999999999998</v>
      </c>
      <c r="O143" s="718" t="s">
        <v>2056</v>
      </c>
      <c r="P143" s="468"/>
      <c r="Q143" s="468"/>
      <c r="R143" s="468"/>
      <c r="T143" s="370"/>
    </row>
    <row r="144" spans="3:20" ht="45" customHeight="1" x14ac:dyDescent="0.3">
      <c r="C144" s="370"/>
      <c r="D144" s="822">
        <v>22</v>
      </c>
      <c r="E144" s="826">
        <v>44693</v>
      </c>
      <c r="F144" s="557" t="s">
        <v>2057</v>
      </c>
      <c r="G144" s="557" t="s">
        <v>28</v>
      </c>
      <c r="H144" s="557" t="s">
        <v>2058</v>
      </c>
      <c r="I144" s="557" t="s">
        <v>2059</v>
      </c>
      <c r="J144" s="557" t="s">
        <v>2060</v>
      </c>
      <c r="K144" s="557" t="s">
        <v>1505</v>
      </c>
      <c r="L144" s="557">
        <v>400</v>
      </c>
      <c r="M144" s="557">
        <v>0.18</v>
      </c>
      <c r="N144" s="557">
        <v>3.3319999999999999</v>
      </c>
      <c r="O144" s="368" t="s">
        <v>185</v>
      </c>
      <c r="P144" s="468"/>
      <c r="Q144" s="468"/>
      <c r="R144" s="468"/>
      <c r="T144" s="370"/>
    </row>
    <row r="145" spans="3:20" ht="45" customHeight="1" x14ac:dyDescent="0.3">
      <c r="C145" s="370"/>
      <c r="D145" s="822">
        <v>23</v>
      </c>
      <c r="E145" s="826">
        <v>44719</v>
      </c>
      <c r="F145" s="557" t="s">
        <v>2061</v>
      </c>
      <c r="G145" s="557" t="s">
        <v>23</v>
      </c>
      <c r="H145" s="557" t="s">
        <v>2062</v>
      </c>
      <c r="I145" s="935" t="s">
        <v>2063</v>
      </c>
      <c r="J145" s="557" t="s">
        <v>2064</v>
      </c>
      <c r="K145" s="557" t="s">
        <v>1505</v>
      </c>
      <c r="L145" s="557">
        <v>500</v>
      </c>
      <c r="M145" s="557">
        <v>0.68</v>
      </c>
      <c r="N145" s="557" t="s">
        <v>2065</v>
      </c>
      <c r="O145" s="368" t="s">
        <v>185</v>
      </c>
      <c r="P145" s="468"/>
      <c r="Q145" s="468"/>
      <c r="R145" s="468"/>
      <c r="T145" s="370"/>
    </row>
    <row r="146" spans="3:20" ht="45" customHeight="1" x14ac:dyDescent="0.3">
      <c r="C146" s="370"/>
      <c r="D146" s="822">
        <v>24</v>
      </c>
      <c r="E146" s="826">
        <v>44729</v>
      </c>
      <c r="F146" s="557" t="s">
        <v>2066</v>
      </c>
      <c r="G146" s="557" t="s">
        <v>28</v>
      </c>
      <c r="H146" s="557" t="s">
        <v>2067</v>
      </c>
      <c r="I146" s="557" t="s">
        <v>2068</v>
      </c>
      <c r="J146" s="557" t="s">
        <v>2069</v>
      </c>
      <c r="K146" s="557" t="s">
        <v>1763</v>
      </c>
      <c r="L146" s="557">
        <v>440</v>
      </c>
      <c r="M146" s="557">
        <v>3.02</v>
      </c>
      <c r="N146" s="557" t="s">
        <v>2070</v>
      </c>
      <c r="O146" s="368" t="s">
        <v>185</v>
      </c>
      <c r="P146" s="468"/>
      <c r="Q146" s="468"/>
      <c r="R146" s="468"/>
      <c r="T146" s="370"/>
    </row>
    <row r="147" spans="3:20" ht="45" customHeight="1" x14ac:dyDescent="0.3">
      <c r="C147" s="370"/>
      <c r="D147" s="822">
        <v>25</v>
      </c>
      <c r="E147" s="826">
        <v>44735</v>
      </c>
      <c r="F147" s="557" t="s">
        <v>2071</v>
      </c>
      <c r="G147" s="557" t="s">
        <v>28</v>
      </c>
      <c r="H147" s="557" t="s">
        <v>2072</v>
      </c>
      <c r="I147" s="557" t="s">
        <v>2073</v>
      </c>
      <c r="J147" s="557">
        <v>2143.25</v>
      </c>
      <c r="K147" s="557" t="s">
        <v>1505</v>
      </c>
      <c r="L147" s="557">
        <v>314</v>
      </c>
      <c r="M147" s="557">
        <v>1.04</v>
      </c>
      <c r="N147" s="557">
        <v>0.5</v>
      </c>
      <c r="O147" s="368" t="s">
        <v>185</v>
      </c>
      <c r="P147" s="468"/>
      <c r="Q147" s="468"/>
      <c r="R147" s="468"/>
      <c r="T147" s="370"/>
    </row>
    <row r="148" spans="3:20" ht="45" customHeight="1" x14ac:dyDescent="0.3">
      <c r="C148" s="370"/>
      <c r="D148" s="822">
        <v>26</v>
      </c>
      <c r="E148" s="826">
        <v>44748</v>
      </c>
      <c r="F148" s="557" t="s">
        <v>2074</v>
      </c>
      <c r="G148" s="557" t="s">
        <v>28</v>
      </c>
      <c r="H148" s="557" t="s">
        <v>2075</v>
      </c>
      <c r="I148" s="557" t="s">
        <v>2076</v>
      </c>
      <c r="J148" s="557" t="s">
        <v>159</v>
      </c>
      <c r="K148" s="557" t="s">
        <v>1505</v>
      </c>
      <c r="L148" s="557" t="s">
        <v>1763</v>
      </c>
      <c r="M148" s="557" t="s">
        <v>1763</v>
      </c>
      <c r="N148" s="557" t="s">
        <v>1763</v>
      </c>
      <c r="O148" s="368" t="s">
        <v>185</v>
      </c>
      <c r="P148" s="468"/>
      <c r="Q148" s="468"/>
      <c r="R148" s="468"/>
      <c r="T148" s="370"/>
    </row>
    <row r="149" spans="3:20" ht="45" customHeight="1" x14ac:dyDescent="0.3">
      <c r="C149" s="370"/>
      <c r="D149" s="822">
        <v>27</v>
      </c>
      <c r="E149" s="826">
        <v>44755</v>
      </c>
      <c r="F149" s="557" t="s">
        <v>2077</v>
      </c>
      <c r="G149" s="557" t="s">
        <v>28</v>
      </c>
      <c r="H149" s="557" t="s">
        <v>2078</v>
      </c>
      <c r="I149" s="557" t="s">
        <v>2079</v>
      </c>
      <c r="J149" s="557" t="s">
        <v>159</v>
      </c>
      <c r="K149" s="557" t="s">
        <v>1505</v>
      </c>
      <c r="L149" s="557">
        <v>570</v>
      </c>
      <c r="M149" s="557">
        <v>1.1200000000000001</v>
      </c>
      <c r="N149" s="557">
        <v>1.29</v>
      </c>
      <c r="O149" s="368" t="s">
        <v>185</v>
      </c>
      <c r="P149" s="468"/>
      <c r="Q149" s="468"/>
      <c r="R149" s="468"/>
      <c r="T149" s="370"/>
    </row>
    <row r="150" spans="3:20" ht="45" customHeight="1" x14ac:dyDescent="0.3">
      <c r="C150" s="370"/>
      <c r="D150" s="822">
        <v>28</v>
      </c>
      <c r="E150" s="826">
        <v>44755</v>
      </c>
      <c r="F150" s="557" t="s">
        <v>2080</v>
      </c>
      <c r="G150" s="557" t="s">
        <v>28</v>
      </c>
      <c r="H150" s="557" t="s">
        <v>2081</v>
      </c>
      <c r="I150" s="557" t="s">
        <v>2073</v>
      </c>
      <c r="J150" s="557" t="s">
        <v>2082</v>
      </c>
      <c r="K150" s="557" t="s">
        <v>1505</v>
      </c>
      <c r="L150" s="557">
        <v>405</v>
      </c>
      <c r="M150" s="557">
        <v>0.32</v>
      </c>
      <c r="N150" s="557">
        <v>7.0999999999999994E-2</v>
      </c>
      <c r="O150" s="557" t="s">
        <v>300</v>
      </c>
      <c r="P150" s="468"/>
      <c r="Q150" s="468"/>
      <c r="R150" s="468"/>
      <c r="T150" s="370"/>
    </row>
    <row r="151" spans="3:20" ht="45" customHeight="1" x14ac:dyDescent="0.3">
      <c r="C151" s="370"/>
      <c r="D151" s="822">
        <v>29</v>
      </c>
      <c r="E151" s="826">
        <v>44755</v>
      </c>
      <c r="F151" s="557" t="s">
        <v>2083</v>
      </c>
      <c r="G151" s="557" t="s">
        <v>28</v>
      </c>
      <c r="H151" s="557" t="s">
        <v>2084</v>
      </c>
      <c r="I151" s="557" t="s">
        <v>2073</v>
      </c>
      <c r="J151" s="557" t="s">
        <v>2085</v>
      </c>
      <c r="K151" s="557" t="s">
        <v>1505</v>
      </c>
      <c r="L151" s="557">
        <v>513</v>
      </c>
      <c r="M151" s="557">
        <v>0.34</v>
      </c>
      <c r="N151" s="557">
        <v>8.4000000000000005E-2</v>
      </c>
      <c r="O151" s="557" t="s">
        <v>300</v>
      </c>
      <c r="P151" s="468"/>
      <c r="Q151" s="468"/>
      <c r="R151" s="468"/>
      <c r="T151" s="370"/>
    </row>
    <row r="152" spans="3:20" ht="45" customHeight="1" x14ac:dyDescent="0.3">
      <c r="C152" s="370"/>
      <c r="D152" s="822">
        <v>30</v>
      </c>
      <c r="E152" s="826">
        <v>44750</v>
      </c>
      <c r="F152" s="557" t="s">
        <v>2086</v>
      </c>
      <c r="G152" s="557" t="s">
        <v>23</v>
      </c>
      <c r="H152" s="557" t="s">
        <v>2087</v>
      </c>
      <c r="I152" s="557" t="s">
        <v>1339</v>
      </c>
      <c r="J152" s="557" t="s">
        <v>2088</v>
      </c>
      <c r="K152" s="557" t="s">
        <v>1505</v>
      </c>
      <c r="L152" s="557">
        <v>200</v>
      </c>
      <c r="M152" s="557">
        <v>0.39</v>
      </c>
      <c r="N152" s="557" t="s">
        <v>2089</v>
      </c>
      <c r="O152" s="368" t="s">
        <v>185</v>
      </c>
      <c r="P152" s="468"/>
      <c r="Q152" s="468"/>
      <c r="R152" s="468"/>
      <c r="T152" s="370"/>
    </row>
    <row r="153" spans="3:20" ht="45" customHeight="1" x14ac:dyDescent="0.3">
      <c r="C153" s="370"/>
      <c r="D153" s="822">
        <v>31</v>
      </c>
      <c r="E153" s="826">
        <v>44761</v>
      </c>
      <c r="F153" s="557" t="s">
        <v>2090</v>
      </c>
      <c r="G153" s="557" t="s">
        <v>23</v>
      </c>
      <c r="H153" s="557" t="s">
        <v>2091</v>
      </c>
      <c r="I153" s="557" t="s">
        <v>2092</v>
      </c>
      <c r="J153" s="557" t="s">
        <v>2093</v>
      </c>
      <c r="K153" s="557" t="s">
        <v>1505</v>
      </c>
      <c r="L153" s="557" t="s">
        <v>159</v>
      </c>
      <c r="M153" s="557">
        <v>0.39</v>
      </c>
      <c r="N153" s="557" t="s">
        <v>2094</v>
      </c>
      <c r="O153" s="368" t="s">
        <v>185</v>
      </c>
      <c r="P153" s="468"/>
      <c r="Q153" s="468"/>
      <c r="R153" s="468"/>
      <c r="T153" s="370"/>
    </row>
    <row r="154" spans="3:20" ht="45" customHeight="1" x14ac:dyDescent="0.3">
      <c r="C154" s="370"/>
      <c r="D154" s="822">
        <v>32</v>
      </c>
      <c r="E154" s="826">
        <v>44761</v>
      </c>
      <c r="F154" s="557" t="s">
        <v>2090</v>
      </c>
      <c r="G154" s="557" t="s">
        <v>23</v>
      </c>
      <c r="H154" s="557" t="s">
        <v>2095</v>
      </c>
      <c r="I154" s="557" t="s">
        <v>2092</v>
      </c>
      <c r="J154" s="557" t="s">
        <v>2096</v>
      </c>
      <c r="K154" s="557" t="s">
        <v>1505</v>
      </c>
      <c r="L154" s="557" t="s">
        <v>159</v>
      </c>
      <c r="M154" s="557">
        <v>0.12</v>
      </c>
      <c r="N154" s="557" t="s">
        <v>2094</v>
      </c>
      <c r="O154" s="368" t="s">
        <v>185</v>
      </c>
      <c r="P154" s="468"/>
      <c r="Q154" s="468"/>
      <c r="R154" s="468"/>
      <c r="T154" s="370"/>
    </row>
    <row r="155" spans="3:20" ht="45" customHeight="1" x14ac:dyDescent="0.3">
      <c r="C155" s="370"/>
      <c r="D155" s="822">
        <v>33</v>
      </c>
      <c r="E155" s="826">
        <v>44761</v>
      </c>
      <c r="F155" s="557" t="s">
        <v>2090</v>
      </c>
      <c r="G155" s="557" t="s">
        <v>23</v>
      </c>
      <c r="H155" s="557" t="s">
        <v>2097</v>
      </c>
      <c r="I155" s="557" t="s">
        <v>2092</v>
      </c>
      <c r="J155" s="557" t="s">
        <v>2098</v>
      </c>
      <c r="K155" s="557" t="s">
        <v>1505</v>
      </c>
      <c r="L155" s="557" t="s">
        <v>159</v>
      </c>
      <c r="M155" s="557">
        <v>0.1</v>
      </c>
      <c r="N155" s="557" t="s">
        <v>2094</v>
      </c>
      <c r="O155" s="368" t="s">
        <v>185</v>
      </c>
      <c r="P155" s="468"/>
      <c r="Q155" s="468"/>
      <c r="R155" s="468"/>
      <c r="T155" s="370"/>
    </row>
    <row r="156" spans="3:20" ht="45" customHeight="1" x14ac:dyDescent="0.3">
      <c r="C156" s="370"/>
      <c r="D156" s="822">
        <v>34</v>
      </c>
      <c r="E156" s="826">
        <v>44767</v>
      </c>
      <c r="F156" s="558" t="s">
        <v>2099</v>
      </c>
      <c r="G156" s="557" t="s">
        <v>23</v>
      </c>
      <c r="H156" s="557" t="s">
        <v>2100</v>
      </c>
      <c r="I156" s="557" t="s">
        <v>2101</v>
      </c>
      <c r="J156" s="936" t="s">
        <v>2102</v>
      </c>
      <c r="K156" s="557" t="s">
        <v>1505</v>
      </c>
      <c r="L156" s="557">
        <v>300</v>
      </c>
      <c r="M156" s="557">
        <v>0.5</v>
      </c>
      <c r="N156" s="557" t="s">
        <v>2103</v>
      </c>
      <c r="O156" s="557" t="s">
        <v>2104</v>
      </c>
      <c r="P156" s="468"/>
      <c r="Q156" s="468"/>
      <c r="R156" s="468"/>
      <c r="T156" s="370"/>
    </row>
    <row r="157" spans="3:20" ht="45" customHeight="1" x14ac:dyDescent="0.3">
      <c r="C157" s="370"/>
      <c r="D157" s="822">
        <v>35</v>
      </c>
      <c r="E157" s="826">
        <v>44769</v>
      </c>
      <c r="F157" s="558" t="s">
        <v>2105</v>
      </c>
      <c r="G157" s="557" t="s">
        <v>23</v>
      </c>
      <c r="H157" s="557" t="s">
        <v>2106</v>
      </c>
      <c r="I157" s="557" t="s">
        <v>2107</v>
      </c>
      <c r="J157" s="557" t="s">
        <v>2108</v>
      </c>
      <c r="K157" s="557" t="s">
        <v>1505</v>
      </c>
      <c r="L157" s="936" t="s">
        <v>2109</v>
      </c>
      <c r="M157" s="557" t="s">
        <v>2110</v>
      </c>
      <c r="N157" s="937" t="s">
        <v>2111</v>
      </c>
      <c r="O157" s="557" t="s">
        <v>2112</v>
      </c>
      <c r="P157" s="468"/>
      <c r="Q157" s="468"/>
      <c r="R157" s="468"/>
      <c r="T157" s="370"/>
    </row>
    <row r="158" spans="3:20" ht="45" customHeight="1" x14ac:dyDescent="0.3">
      <c r="C158" s="370"/>
      <c r="D158" s="822">
        <v>36</v>
      </c>
      <c r="E158" s="826">
        <v>44769</v>
      </c>
      <c r="F158" s="558" t="s">
        <v>2105</v>
      </c>
      <c r="G158" s="557" t="s">
        <v>23</v>
      </c>
      <c r="H158" s="557" t="s">
        <v>2113</v>
      </c>
      <c r="I158" s="557" t="s">
        <v>2114</v>
      </c>
      <c r="J158" s="557" t="s">
        <v>2115</v>
      </c>
      <c r="K158" s="557" t="s">
        <v>1505</v>
      </c>
      <c r="L158" s="557">
        <v>634</v>
      </c>
      <c r="M158" s="557">
        <v>0.8</v>
      </c>
      <c r="N158" s="937" t="s">
        <v>2116</v>
      </c>
      <c r="O158" s="557" t="s">
        <v>2112</v>
      </c>
      <c r="P158" s="468"/>
      <c r="Q158" s="468"/>
      <c r="R158" s="468"/>
      <c r="T158" s="370"/>
    </row>
    <row r="159" spans="3:20" ht="45" customHeight="1" x14ac:dyDescent="0.3">
      <c r="C159" s="370"/>
      <c r="D159" s="822">
        <v>37</v>
      </c>
      <c r="E159" s="826">
        <v>44771</v>
      </c>
      <c r="F159" s="558" t="s">
        <v>2117</v>
      </c>
      <c r="G159" s="557" t="s">
        <v>23</v>
      </c>
      <c r="H159" s="557" t="s">
        <v>2118</v>
      </c>
      <c r="I159" s="557" t="s">
        <v>2119</v>
      </c>
      <c r="J159" s="557" t="s">
        <v>159</v>
      </c>
      <c r="K159" s="557" t="s">
        <v>1505</v>
      </c>
      <c r="L159" s="557" t="s">
        <v>159</v>
      </c>
      <c r="M159" s="557" t="s">
        <v>159</v>
      </c>
      <c r="N159" s="937" t="s">
        <v>2120</v>
      </c>
      <c r="O159" s="368" t="s">
        <v>2121</v>
      </c>
      <c r="P159" s="468"/>
      <c r="Q159" s="468"/>
      <c r="R159" s="468"/>
      <c r="T159" s="370"/>
    </row>
    <row r="160" spans="3:20" ht="45" customHeight="1" x14ac:dyDescent="0.3">
      <c r="C160" s="370"/>
      <c r="D160" s="822">
        <v>38</v>
      </c>
      <c r="E160" s="852">
        <v>44781</v>
      </c>
      <c r="F160" s="718" t="s">
        <v>2122</v>
      </c>
      <c r="G160" s="718" t="s">
        <v>28</v>
      </c>
      <c r="H160" s="718" t="s">
        <v>2123</v>
      </c>
      <c r="I160" s="718" t="s">
        <v>2124</v>
      </c>
      <c r="J160" s="718" t="s">
        <v>159</v>
      </c>
      <c r="K160" s="718" t="s">
        <v>1505</v>
      </c>
      <c r="L160" s="718">
        <v>1000</v>
      </c>
      <c r="M160" s="718">
        <v>0.93</v>
      </c>
      <c r="N160" s="718" t="s">
        <v>2125</v>
      </c>
      <c r="O160" s="718" t="s">
        <v>300</v>
      </c>
      <c r="P160" s="468"/>
      <c r="Q160" s="468"/>
      <c r="R160" s="468"/>
      <c r="T160" s="370"/>
    </row>
    <row r="161" spans="3:20" ht="45" customHeight="1" x14ac:dyDescent="0.3">
      <c r="C161" s="370"/>
      <c r="D161" s="822">
        <v>39</v>
      </c>
      <c r="E161" s="852">
        <v>44782</v>
      </c>
      <c r="F161" s="718" t="s">
        <v>2126</v>
      </c>
      <c r="G161" s="718" t="s">
        <v>28</v>
      </c>
      <c r="H161" s="718" t="s">
        <v>2127</v>
      </c>
      <c r="I161" s="938" t="s">
        <v>2128</v>
      </c>
      <c r="J161" s="718" t="s">
        <v>1763</v>
      </c>
      <c r="K161" s="718" t="s">
        <v>1505</v>
      </c>
      <c r="L161" s="718">
        <v>715</v>
      </c>
      <c r="M161" s="718">
        <v>1.19</v>
      </c>
      <c r="N161" s="718" t="s">
        <v>2129</v>
      </c>
      <c r="O161" s="718" t="s">
        <v>300</v>
      </c>
      <c r="P161" s="468"/>
      <c r="Q161" s="468"/>
      <c r="R161" s="468"/>
      <c r="T161" s="370"/>
    </row>
    <row r="162" spans="3:20" ht="45" customHeight="1" x14ac:dyDescent="0.3">
      <c r="C162" s="370"/>
      <c r="D162" s="822">
        <v>40</v>
      </c>
      <c r="E162" s="852">
        <v>44782</v>
      </c>
      <c r="F162" s="718" t="s">
        <v>2130</v>
      </c>
      <c r="G162" s="718" t="s">
        <v>28</v>
      </c>
      <c r="H162" s="718" t="s">
        <v>2131</v>
      </c>
      <c r="I162" s="718" t="s">
        <v>2132</v>
      </c>
      <c r="J162" s="718" t="s">
        <v>2133</v>
      </c>
      <c r="K162" s="718" t="s">
        <v>1505</v>
      </c>
      <c r="L162" s="718">
        <v>500</v>
      </c>
      <c r="M162" s="718">
        <v>1.31</v>
      </c>
      <c r="N162" s="718" t="s">
        <v>2134</v>
      </c>
      <c r="O162" s="718" t="s">
        <v>300</v>
      </c>
      <c r="P162" s="468"/>
      <c r="Q162" s="468"/>
      <c r="R162" s="468"/>
      <c r="T162" s="370"/>
    </row>
    <row r="163" spans="3:20" ht="45" customHeight="1" x14ac:dyDescent="0.3">
      <c r="C163" s="370"/>
      <c r="D163" s="822">
        <v>41</v>
      </c>
      <c r="E163" s="877">
        <v>44769</v>
      </c>
      <c r="F163" s="362" t="s">
        <v>2135</v>
      </c>
      <c r="G163" s="362" t="s">
        <v>1733</v>
      </c>
      <c r="H163" s="362" t="s">
        <v>2136</v>
      </c>
      <c r="I163" s="362" t="s">
        <v>295</v>
      </c>
      <c r="J163" s="362" t="s">
        <v>2137</v>
      </c>
      <c r="K163" s="362" t="s">
        <v>101</v>
      </c>
      <c r="L163" s="362">
        <v>10000</v>
      </c>
      <c r="M163" s="362" t="s">
        <v>2138</v>
      </c>
      <c r="N163" s="368" t="s">
        <v>2139</v>
      </c>
      <c r="O163" s="368" t="s">
        <v>2137</v>
      </c>
      <c r="P163" s="468"/>
      <c r="Q163" s="468"/>
      <c r="R163" s="468"/>
      <c r="T163" s="370"/>
    </row>
    <row r="164" spans="3:20" ht="45" customHeight="1" x14ac:dyDescent="0.3">
      <c r="C164" s="370"/>
      <c r="D164" s="822">
        <v>42</v>
      </c>
      <c r="E164" s="877">
        <v>44769</v>
      </c>
      <c r="F164" s="362" t="s">
        <v>1732</v>
      </c>
      <c r="G164" s="362" t="s">
        <v>1733</v>
      </c>
      <c r="H164" s="362" t="s">
        <v>2140</v>
      </c>
      <c r="I164" s="362" t="s">
        <v>295</v>
      </c>
      <c r="J164" s="362" t="s">
        <v>2137</v>
      </c>
      <c r="K164" s="362" t="s">
        <v>101</v>
      </c>
      <c r="L164" s="362" t="s">
        <v>2141</v>
      </c>
      <c r="M164" s="362" t="s">
        <v>2142</v>
      </c>
      <c r="N164" s="362" t="s">
        <v>2143</v>
      </c>
      <c r="O164" s="362" t="s">
        <v>2143</v>
      </c>
      <c r="P164" s="468"/>
      <c r="Q164" s="468"/>
      <c r="R164" s="468"/>
      <c r="T164" s="370"/>
    </row>
    <row r="165" spans="3:20" ht="45" customHeight="1" x14ac:dyDescent="0.3">
      <c r="C165" s="370"/>
      <c r="D165" s="822">
        <v>43</v>
      </c>
      <c r="E165" s="877">
        <v>44769</v>
      </c>
      <c r="F165" s="362" t="s">
        <v>2144</v>
      </c>
      <c r="G165" s="362" t="s">
        <v>1733</v>
      </c>
      <c r="H165" s="362" t="s">
        <v>2145</v>
      </c>
      <c r="I165" s="362" t="s">
        <v>295</v>
      </c>
      <c r="J165" s="362" t="s">
        <v>2137</v>
      </c>
      <c r="K165" s="362" t="s">
        <v>101</v>
      </c>
      <c r="L165" s="362" t="s">
        <v>2146</v>
      </c>
      <c r="M165" s="362" t="s">
        <v>2147</v>
      </c>
      <c r="N165" s="362" t="s">
        <v>2143</v>
      </c>
      <c r="O165" s="362" t="s">
        <v>2143</v>
      </c>
      <c r="P165" s="468"/>
      <c r="Q165" s="468"/>
      <c r="R165" s="468"/>
      <c r="T165" s="370"/>
    </row>
    <row r="166" spans="3:20" ht="45" customHeight="1" x14ac:dyDescent="0.3">
      <c r="C166" s="370"/>
      <c r="D166" s="822">
        <v>44</v>
      </c>
      <c r="E166" s="877">
        <v>44771</v>
      </c>
      <c r="F166" s="362" t="s">
        <v>2148</v>
      </c>
      <c r="G166" s="362" t="s">
        <v>2149</v>
      </c>
      <c r="H166" s="362" t="s">
        <v>340</v>
      </c>
      <c r="I166" s="362" t="s">
        <v>2150</v>
      </c>
      <c r="J166" s="362" t="s">
        <v>171</v>
      </c>
      <c r="K166" s="362" t="s">
        <v>2151</v>
      </c>
      <c r="L166" s="362">
        <v>800</v>
      </c>
      <c r="M166" s="362" t="s">
        <v>2152</v>
      </c>
      <c r="N166" s="362" t="s">
        <v>2153</v>
      </c>
      <c r="O166" s="368" t="s">
        <v>185</v>
      </c>
      <c r="P166" s="468"/>
      <c r="Q166" s="468"/>
      <c r="R166" s="468"/>
      <c r="T166" s="370"/>
    </row>
    <row r="167" spans="3:20" ht="45" customHeight="1" x14ac:dyDescent="0.3">
      <c r="C167" s="370"/>
      <c r="D167" s="737">
        <v>45</v>
      </c>
      <c r="E167" s="855" t="s">
        <v>2154</v>
      </c>
      <c r="F167" s="855" t="s">
        <v>2155</v>
      </c>
      <c r="G167" s="855" t="s">
        <v>1749</v>
      </c>
      <c r="H167" s="855" t="s">
        <v>2156</v>
      </c>
      <c r="I167" s="785" t="s">
        <v>2157</v>
      </c>
      <c r="J167" s="785" t="s">
        <v>2158</v>
      </c>
      <c r="K167" s="855" t="s">
        <v>90</v>
      </c>
      <c r="L167" s="855" t="s">
        <v>2159</v>
      </c>
      <c r="M167" s="855" t="s">
        <v>2160</v>
      </c>
      <c r="N167" s="855" t="s">
        <v>2161</v>
      </c>
      <c r="O167" s="854" t="s">
        <v>1899</v>
      </c>
      <c r="P167" s="468"/>
      <c r="Q167" s="468"/>
      <c r="R167" s="468"/>
      <c r="T167" s="370"/>
    </row>
    <row r="168" spans="3:20" ht="45" customHeight="1" x14ac:dyDescent="0.3">
      <c r="C168" s="370"/>
      <c r="D168" s="737">
        <v>46</v>
      </c>
      <c r="E168" s="855" t="s">
        <v>2162</v>
      </c>
      <c r="F168" s="855" t="s">
        <v>1677</v>
      </c>
      <c r="G168" s="855" t="s">
        <v>1678</v>
      </c>
      <c r="H168" s="855" t="s">
        <v>1895</v>
      </c>
      <c r="I168" s="855" t="s">
        <v>2163</v>
      </c>
      <c r="J168" s="855" t="s">
        <v>2164</v>
      </c>
      <c r="K168" s="855" t="s">
        <v>90</v>
      </c>
      <c r="L168" s="855" t="s">
        <v>2159</v>
      </c>
      <c r="M168" s="855" t="s">
        <v>2165</v>
      </c>
      <c r="N168" s="855" t="s">
        <v>2166</v>
      </c>
      <c r="O168" s="854" t="s">
        <v>1899</v>
      </c>
      <c r="P168" s="468"/>
      <c r="Q168" s="468"/>
      <c r="R168" s="468"/>
      <c r="T168" s="370"/>
    </row>
    <row r="169" spans="3:20" ht="45" customHeight="1" x14ac:dyDescent="0.3">
      <c r="C169" s="370"/>
      <c r="D169" s="737">
        <v>47</v>
      </c>
      <c r="E169" s="855" t="s">
        <v>2162</v>
      </c>
      <c r="F169" s="855" t="s">
        <v>1900</v>
      </c>
      <c r="G169" s="855" t="s">
        <v>1678</v>
      </c>
      <c r="H169" s="855" t="s">
        <v>1901</v>
      </c>
      <c r="I169" s="855" t="s">
        <v>2163</v>
      </c>
      <c r="J169" s="855" t="s">
        <v>2167</v>
      </c>
      <c r="K169" s="855" t="s">
        <v>90</v>
      </c>
      <c r="L169" s="855" t="s">
        <v>1304</v>
      </c>
      <c r="M169" s="855" t="s">
        <v>2168</v>
      </c>
      <c r="N169" s="855" t="s">
        <v>2169</v>
      </c>
      <c r="O169" s="854" t="s">
        <v>1899</v>
      </c>
      <c r="P169" s="468"/>
      <c r="Q169" s="468"/>
      <c r="R169" s="468"/>
      <c r="T169" s="370"/>
    </row>
    <row r="170" spans="3:20" ht="45" customHeight="1" x14ac:dyDescent="0.3">
      <c r="C170" s="370"/>
      <c r="D170" s="737">
        <v>48</v>
      </c>
      <c r="E170" s="363" t="s">
        <v>2170</v>
      </c>
      <c r="F170" s="363" t="s">
        <v>1677</v>
      </c>
      <c r="G170" s="362" t="s">
        <v>1678</v>
      </c>
      <c r="H170" s="362" t="s">
        <v>2171</v>
      </c>
      <c r="I170" s="362" t="s">
        <v>295</v>
      </c>
      <c r="J170" s="363" t="s">
        <v>2172</v>
      </c>
      <c r="K170" s="363" t="s">
        <v>396</v>
      </c>
      <c r="L170" s="363" t="s">
        <v>2173</v>
      </c>
      <c r="M170" s="362" t="s">
        <v>2174</v>
      </c>
      <c r="N170" s="362" t="s">
        <v>2175</v>
      </c>
      <c r="O170" s="840" t="s">
        <v>2176</v>
      </c>
      <c r="P170" s="468"/>
      <c r="Q170" s="468"/>
      <c r="R170" s="468"/>
      <c r="T170" s="370"/>
    </row>
    <row r="171" spans="3:20" ht="45" customHeight="1" x14ac:dyDescent="0.3">
      <c r="C171" s="370"/>
      <c r="D171" s="737">
        <v>49</v>
      </c>
      <c r="E171" s="363" t="s">
        <v>2177</v>
      </c>
      <c r="F171" s="842" t="s">
        <v>2178</v>
      </c>
      <c r="G171" s="842" t="s">
        <v>1749</v>
      </c>
      <c r="H171" s="842" t="s">
        <v>2179</v>
      </c>
      <c r="I171" s="843" t="s">
        <v>295</v>
      </c>
      <c r="J171" s="843" t="s">
        <v>2180</v>
      </c>
      <c r="K171" s="842" t="s">
        <v>2181</v>
      </c>
      <c r="L171" s="842" t="s">
        <v>2182</v>
      </c>
      <c r="M171" s="842" t="s">
        <v>2183</v>
      </c>
      <c r="N171" s="844" t="s">
        <v>2184</v>
      </c>
      <c r="O171" s="854" t="s">
        <v>2185</v>
      </c>
      <c r="P171" s="468"/>
      <c r="Q171" s="468"/>
      <c r="R171" s="468"/>
      <c r="T171" s="370"/>
    </row>
    <row r="172" spans="3:20" ht="45" customHeight="1" x14ac:dyDescent="0.3">
      <c r="C172" s="370"/>
      <c r="D172" s="737">
        <v>50</v>
      </c>
      <c r="E172" s="363" t="s">
        <v>1894</v>
      </c>
      <c r="F172" s="844" t="s">
        <v>2186</v>
      </c>
      <c r="G172" s="844" t="s">
        <v>1838</v>
      </c>
      <c r="H172" s="844" t="s">
        <v>2187</v>
      </c>
      <c r="I172" s="844" t="s">
        <v>220</v>
      </c>
      <c r="J172" s="844" t="s">
        <v>2188</v>
      </c>
      <c r="K172" s="844" t="s">
        <v>2189</v>
      </c>
      <c r="L172" s="844" t="s">
        <v>2190</v>
      </c>
      <c r="M172" s="844" t="s">
        <v>2191</v>
      </c>
      <c r="N172" s="844" t="s">
        <v>2192</v>
      </c>
      <c r="O172" s="854" t="s">
        <v>2185</v>
      </c>
      <c r="P172" s="468"/>
      <c r="Q172" s="468"/>
      <c r="R172" s="468"/>
      <c r="T172" s="370"/>
    </row>
    <row r="173" spans="3:20" ht="45" customHeight="1" x14ac:dyDescent="0.3">
      <c r="C173" s="370"/>
      <c r="D173" s="737">
        <v>51</v>
      </c>
      <c r="E173" s="363" t="s">
        <v>1894</v>
      </c>
      <c r="F173" s="844" t="s">
        <v>2193</v>
      </c>
      <c r="G173" s="844" t="s">
        <v>1838</v>
      </c>
      <c r="H173" s="844" t="s">
        <v>2194</v>
      </c>
      <c r="I173" s="844" t="s">
        <v>220</v>
      </c>
      <c r="J173" s="844" t="s">
        <v>2195</v>
      </c>
      <c r="K173" s="844" t="s">
        <v>2189</v>
      </c>
      <c r="L173" s="844" t="s">
        <v>1693</v>
      </c>
      <c r="M173" s="844" t="s">
        <v>2196</v>
      </c>
      <c r="N173" s="844" t="s">
        <v>2192</v>
      </c>
      <c r="O173" s="854" t="s">
        <v>2185</v>
      </c>
      <c r="P173" s="468"/>
      <c r="Q173" s="468"/>
      <c r="R173" s="468"/>
      <c r="T173" s="370"/>
    </row>
    <row r="174" spans="3:20" ht="45" customHeight="1" x14ac:dyDescent="0.3">
      <c r="C174" s="370"/>
      <c r="D174" s="737">
        <v>52</v>
      </c>
      <c r="E174" s="363" t="s">
        <v>1894</v>
      </c>
      <c r="F174" s="363" t="s">
        <v>2197</v>
      </c>
      <c r="G174" s="362" t="s">
        <v>1838</v>
      </c>
      <c r="H174" s="362" t="s">
        <v>2198</v>
      </c>
      <c r="I174" s="362" t="s">
        <v>220</v>
      </c>
      <c r="J174" s="363" t="s">
        <v>2199</v>
      </c>
      <c r="K174" s="363" t="s">
        <v>2200</v>
      </c>
      <c r="L174" s="844" t="s">
        <v>2190</v>
      </c>
      <c r="M174" s="844" t="s">
        <v>2191</v>
      </c>
      <c r="N174" s="844" t="s">
        <v>2192</v>
      </c>
      <c r="O174" s="854" t="s">
        <v>2185</v>
      </c>
      <c r="P174" s="468"/>
      <c r="Q174" s="468"/>
      <c r="R174" s="468"/>
      <c r="T174" s="370"/>
    </row>
    <row r="175" spans="3:20" ht="45" customHeight="1" x14ac:dyDescent="0.3">
      <c r="C175" s="370"/>
      <c r="D175" s="737">
        <v>53</v>
      </c>
      <c r="E175" s="363" t="s">
        <v>1894</v>
      </c>
      <c r="F175" s="842" t="s">
        <v>2201</v>
      </c>
      <c r="G175" s="842" t="s">
        <v>1838</v>
      </c>
      <c r="H175" s="842" t="s">
        <v>2202</v>
      </c>
      <c r="I175" s="843" t="s">
        <v>220</v>
      </c>
      <c r="J175" s="843" t="s">
        <v>2199</v>
      </c>
      <c r="K175" s="842" t="s">
        <v>2203</v>
      </c>
      <c r="L175" s="844" t="s">
        <v>2190</v>
      </c>
      <c r="M175" s="844" t="s">
        <v>2191</v>
      </c>
      <c r="N175" s="844" t="s">
        <v>2192</v>
      </c>
      <c r="O175" s="854" t="s">
        <v>2185</v>
      </c>
      <c r="P175" s="468"/>
      <c r="Q175" s="468"/>
      <c r="R175" s="468"/>
      <c r="T175" s="370"/>
    </row>
    <row r="176" spans="3:20" ht="45" customHeight="1" x14ac:dyDescent="0.3">
      <c r="C176" s="370"/>
      <c r="D176" s="737">
        <v>54</v>
      </c>
      <c r="E176" s="363" t="s">
        <v>1894</v>
      </c>
      <c r="F176" s="844" t="s">
        <v>2204</v>
      </c>
      <c r="G176" s="844" t="s">
        <v>1838</v>
      </c>
      <c r="H176" s="844" t="s">
        <v>2205</v>
      </c>
      <c r="I176" s="844" t="s">
        <v>220</v>
      </c>
      <c r="J176" s="844" t="s">
        <v>2206</v>
      </c>
      <c r="K176" s="844" t="s">
        <v>2207</v>
      </c>
      <c r="L176" s="844" t="s">
        <v>2190</v>
      </c>
      <c r="M176" s="844" t="s">
        <v>2208</v>
      </c>
      <c r="N176" s="844" t="s">
        <v>2192</v>
      </c>
      <c r="O176" s="854" t="s">
        <v>2185</v>
      </c>
      <c r="P176" s="468"/>
      <c r="Q176" s="468"/>
      <c r="R176" s="468"/>
      <c r="T176" s="370"/>
    </row>
    <row r="177" spans="3:20" ht="45" customHeight="1" x14ac:dyDescent="0.3">
      <c r="C177" s="370"/>
      <c r="D177" s="737">
        <v>55</v>
      </c>
      <c r="E177" s="842" t="s">
        <v>1894</v>
      </c>
      <c r="F177" s="842" t="s">
        <v>2209</v>
      </c>
      <c r="G177" s="842" t="s">
        <v>1838</v>
      </c>
      <c r="H177" s="842" t="s">
        <v>2210</v>
      </c>
      <c r="I177" s="842" t="s">
        <v>220</v>
      </c>
      <c r="J177" s="842" t="s">
        <v>2211</v>
      </c>
      <c r="K177" s="842" t="s">
        <v>1693</v>
      </c>
      <c r="L177" s="842" t="s">
        <v>1693</v>
      </c>
      <c r="M177" s="842" t="s">
        <v>2208</v>
      </c>
      <c r="N177" s="842" t="s">
        <v>1693</v>
      </c>
      <c r="O177" s="854" t="s">
        <v>2185</v>
      </c>
      <c r="P177" s="468"/>
      <c r="Q177" s="468"/>
      <c r="R177" s="468"/>
      <c r="T177" s="370"/>
    </row>
    <row r="178" spans="3:20" ht="45" customHeight="1" x14ac:dyDescent="0.3">
      <c r="C178" s="370"/>
      <c r="D178" s="737">
        <v>56</v>
      </c>
      <c r="E178" s="362" t="s">
        <v>1904</v>
      </c>
      <c r="F178" s="362" t="s">
        <v>1677</v>
      </c>
      <c r="G178" s="362" t="s">
        <v>1678</v>
      </c>
      <c r="H178" s="362" t="s">
        <v>2212</v>
      </c>
      <c r="I178" s="362" t="s">
        <v>295</v>
      </c>
      <c r="J178" s="362" t="s">
        <v>2213</v>
      </c>
      <c r="K178" s="362" t="s">
        <v>85</v>
      </c>
      <c r="L178" s="362" t="s">
        <v>2214</v>
      </c>
      <c r="M178" s="362" t="s">
        <v>2215</v>
      </c>
      <c r="N178" s="362" t="s">
        <v>1693</v>
      </c>
      <c r="O178" s="854" t="s">
        <v>300</v>
      </c>
      <c r="P178" s="468"/>
      <c r="Q178" s="468"/>
      <c r="R178" s="468"/>
      <c r="T178" s="370"/>
    </row>
    <row r="179" spans="3:20" ht="45" customHeight="1" x14ac:dyDescent="0.3">
      <c r="C179" s="370"/>
      <c r="D179" s="737">
        <v>57</v>
      </c>
      <c r="E179" s="362" t="s">
        <v>1904</v>
      </c>
      <c r="F179" s="362" t="s">
        <v>2216</v>
      </c>
      <c r="G179" s="362" t="s">
        <v>1838</v>
      </c>
      <c r="H179" s="362" t="s">
        <v>2217</v>
      </c>
      <c r="I179" s="362" t="s">
        <v>220</v>
      </c>
      <c r="J179" s="362" t="s">
        <v>2188</v>
      </c>
      <c r="K179" s="362" t="s">
        <v>2218</v>
      </c>
      <c r="L179" s="362" t="s">
        <v>2219</v>
      </c>
      <c r="M179" s="362" t="s">
        <v>2191</v>
      </c>
      <c r="N179" s="362" t="s">
        <v>2192</v>
      </c>
      <c r="O179" s="854" t="s">
        <v>2185</v>
      </c>
      <c r="P179" s="468"/>
      <c r="Q179" s="468"/>
      <c r="R179" s="468"/>
      <c r="T179" s="370"/>
    </row>
    <row r="180" spans="3:20" ht="45" customHeight="1" x14ac:dyDescent="0.3">
      <c r="C180" s="370"/>
      <c r="D180" s="737">
        <v>58</v>
      </c>
      <c r="E180" s="362" t="s">
        <v>1904</v>
      </c>
      <c r="F180" s="362" t="s">
        <v>1905</v>
      </c>
      <c r="G180" s="362" t="s">
        <v>1749</v>
      </c>
      <c r="H180" s="362" t="s">
        <v>1906</v>
      </c>
      <c r="I180" s="362" t="s">
        <v>2163</v>
      </c>
      <c r="J180" s="362" t="s">
        <v>2220</v>
      </c>
      <c r="K180" s="362" t="s">
        <v>90</v>
      </c>
      <c r="L180" s="362" t="s">
        <v>652</v>
      </c>
      <c r="M180" s="362" t="s">
        <v>2221</v>
      </c>
      <c r="N180" s="362" t="s">
        <v>1908</v>
      </c>
      <c r="O180" s="854" t="s">
        <v>300</v>
      </c>
      <c r="P180" s="468"/>
      <c r="Q180" s="468"/>
      <c r="R180" s="468"/>
      <c r="T180" s="370"/>
    </row>
    <row r="181" spans="3:20" ht="45" customHeight="1" thickBot="1" x14ac:dyDescent="0.35">
      <c r="C181" s="370"/>
      <c r="D181" s="737">
        <v>59</v>
      </c>
      <c r="E181" s="829" t="s">
        <v>1910</v>
      </c>
      <c r="F181" s="829" t="s">
        <v>1911</v>
      </c>
      <c r="G181" s="829" t="s">
        <v>1912</v>
      </c>
      <c r="H181" s="829" t="s">
        <v>1913</v>
      </c>
      <c r="I181" s="829" t="s">
        <v>2222</v>
      </c>
      <c r="J181" s="829" t="s">
        <v>2223</v>
      </c>
      <c r="K181" s="829" t="s">
        <v>90</v>
      </c>
      <c r="L181" s="829" t="s">
        <v>2224</v>
      </c>
      <c r="M181" s="829" t="s">
        <v>2225</v>
      </c>
      <c r="N181" s="829" t="s">
        <v>1915</v>
      </c>
      <c r="O181" s="841" t="s">
        <v>300</v>
      </c>
      <c r="P181" s="468"/>
      <c r="Q181" s="468"/>
      <c r="R181" s="468"/>
      <c r="T181" s="370"/>
    </row>
    <row r="182" spans="3:20" ht="45" customHeight="1" thickBot="1" x14ac:dyDescent="0.35">
      <c r="C182" s="370"/>
      <c r="D182" s="731"/>
      <c r="E182" s="899"/>
      <c r="F182" s="899"/>
      <c r="G182" s="899"/>
      <c r="H182" s="732"/>
      <c r="I182" s="899"/>
      <c r="J182" s="899"/>
      <c r="K182" s="899"/>
      <c r="L182" s="899"/>
      <c r="M182" s="899"/>
      <c r="N182" s="732"/>
      <c r="O182" s="899"/>
      <c r="P182" s="468"/>
      <c r="Q182" s="468"/>
      <c r="R182" s="468"/>
      <c r="T182" s="370"/>
    </row>
    <row r="183" spans="3:20" ht="45" customHeight="1" thickBot="1" x14ac:dyDescent="0.35">
      <c r="C183" s="370"/>
      <c r="D183" s="1381" t="s">
        <v>2226</v>
      </c>
      <c r="E183" s="1381"/>
      <c r="F183" s="1381"/>
      <c r="G183" s="1381"/>
      <c r="H183" s="1381"/>
      <c r="I183" s="1381"/>
      <c r="J183" s="1381"/>
      <c r="K183" s="1381"/>
      <c r="L183" s="1381"/>
      <c r="M183" s="1381"/>
      <c r="N183" s="1381"/>
      <c r="O183" s="1381"/>
      <c r="P183" s="1381"/>
      <c r="Q183" s="1381"/>
      <c r="R183" s="1381"/>
      <c r="S183" s="1381"/>
      <c r="T183" s="370"/>
    </row>
    <row r="184" spans="3:20" ht="45" customHeight="1" thickBot="1" x14ac:dyDescent="0.35">
      <c r="C184" s="370"/>
      <c r="D184" s="1382" t="s">
        <v>2227</v>
      </c>
      <c r="E184" s="1382"/>
      <c r="F184" s="1382"/>
      <c r="G184" s="1382"/>
      <c r="H184" s="1382"/>
      <c r="I184" s="1382"/>
      <c r="J184" s="1382"/>
      <c r="K184" s="1382"/>
      <c r="L184" s="786"/>
      <c r="M184" s="786"/>
      <c r="N184" s="786"/>
      <c r="O184" s="786"/>
      <c r="P184" s="786"/>
      <c r="Q184" s="786"/>
      <c r="R184" s="786"/>
      <c r="S184" s="786"/>
      <c r="T184" s="370"/>
    </row>
    <row r="185" spans="3:20" ht="45" customHeight="1" x14ac:dyDescent="0.3">
      <c r="C185" s="370"/>
      <c r="D185" s="856" t="s">
        <v>9</v>
      </c>
      <c r="E185" s="857" t="s">
        <v>59</v>
      </c>
      <c r="F185" s="857" t="s">
        <v>12</v>
      </c>
      <c r="G185" s="858" t="s">
        <v>71</v>
      </c>
      <c r="H185" s="908" t="s">
        <v>2228</v>
      </c>
      <c r="I185" s="908" t="s">
        <v>43</v>
      </c>
      <c r="J185" s="857" t="s">
        <v>106</v>
      </c>
      <c r="K185" s="857" t="s">
        <v>73</v>
      </c>
      <c r="L185" s="857" t="s">
        <v>323</v>
      </c>
      <c r="M185" s="859" t="s">
        <v>21</v>
      </c>
      <c r="N185" s="786"/>
      <c r="O185" s="786"/>
      <c r="P185" s="786"/>
      <c r="Q185" s="786"/>
      <c r="R185" s="786"/>
      <c r="S185" s="786"/>
      <c r="T185" s="370"/>
    </row>
    <row r="186" spans="3:20" ht="45" customHeight="1" x14ac:dyDescent="0.3">
      <c r="C186" s="370"/>
      <c r="D186" s="860">
        <v>1</v>
      </c>
      <c r="E186" s="880" t="s">
        <v>2229</v>
      </c>
      <c r="F186" s="557" t="s">
        <v>28</v>
      </c>
      <c r="G186" s="557" t="s">
        <v>2230</v>
      </c>
      <c r="H186" s="903" t="s">
        <v>2231</v>
      </c>
      <c r="I186" s="903" t="s">
        <v>2232</v>
      </c>
      <c r="J186" s="557" t="s">
        <v>2233</v>
      </c>
      <c r="K186" s="557" t="s">
        <v>2234</v>
      </c>
      <c r="L186" s="718">
        <v>12</v>
      </c>
      <c r="M186" s="894" t="s">
        <v>112</v>
      </c>
      <c r="N186" s="786"/>
      <c r="O186" s="786"/>
      <c r="P186" s="786"/>
      <c r="Q186" s="786"/>
      <c r="R186" s="786"/>
      <c r="S186" s="786"/>
      <c r="T186" s="370"/>
    </row>
    <row r="187" spans="3:20" ht="45" customHeight="1" x14ac:dyDescent="0.3">
      <c r="C187" s="370"/>
      <c r="D187" s="860">
        <v>4</v>
      </c>
      <c r="E187" s="880" t="s">
        <v>2235</v>
      </c>
      <c r="F187" s="558" t="s">
        <v>23</v>
      </c>
      <c r="G187" s="558" t="s">
        <v>2236</v>
      </c>
      <c r="H187" s="910" t="s">
        <v>2237</v>
      </c>
      <c r="I187" s="910" t="s">
        <v>366</v>
      </c>
      <c r="J187" s="558" t="s">
        <v>2238</v>
      </c>
      <c r="K187" s="558" t="s">
        <v>703</v>
      </c>
      <c r="L187" s="825">
        <v>16</v>
      </c>
      <c r="M187" s="558" t="s">
        <v>112</v>
      </c>
      <c r="N187" s="786"/>
      <c r="O187" s="786"/>
      <c r="P187" s="786"/>
      <c r="Q187" s="786"/>
      <c r="R187" s="786"/>
      <c r="S187" s="786"/>
      <c r="T187" s="370"/>
    </row>
    <row r="188" spans="3:20" ht="45" customHeight="1" x14ac:dyDescent="0.3">
      <c r="C188" s="370"/>
      <c r="D188" s="860">
        <v>5</v>
      </c>
      <c r="E188" s="880">
        <v>44686</v>
      </c>
      <c r="F188" s="558" t="s">
        <v>23</v>
      </c>
      <c r="G188" s="558" t="s">
        <v>2239</v>
      </c>
      <c r="H188" s="910" t="s">
        <v>2237</v>
      </c>
      <c r="I188" s="910" t="s">
        <v>366</v>
      </c>
      <c r="J188" s="558" t="s">
        <v>2240</v>
      </c>
      <c r="K188" s="558" t="s">
        <v>2241</v>
      </c>
      <c r="L188" s="825">
        <v>15</v>
      </c>
      <c r="M188" s="558" t="s">
        <v>112</v>
      </c>
      <c r="N188" s="786"/>
      <c r="O188" s="786"/>
      <c r="P188" s="786"/>
      <c r="Q188" s="786"/>
      <c r="R188" s="786"/>
      <c r="S188" s="786"/>
      <c r="T188" s="370"/>
    </row>
    <row r="189" spans="3:20" ht="45" customHeight="1" x14ac:dyDescent="0.3">
      <c r="C189" s="370"/>
      <c r="D189" s="860">
        <v>8</v>
      </c>
      <c r="E189" s="867" t="s">
        <v>2229</v>
      </c>
      <c r="F189" s="825" t="s">
        <v>23</v>
      </c>
      <c r="G189" s="825" t="s">
        <v>2087</v>
      </c>
      <c r="H189" s="910" t="s">
        <v>2242</v>
      </c>
      <c r="I189" s="910" t="s">
        <v>366</v>
      </c>
      <c r="J189" s="825" t="s">
        <v>1339</v>
      </c>
      <c r="K189" s="825" t="s">
        <v>2243</v>
      </c>
      <c r="L189" s="825">
        <v>28</v>
      </c>
      <c r="M189" s="825" t="s">
        <v>112</v>
      </c>
      <c r="N189" s="786"/>
      <c r="O189" s="786"/>
      <c r="P189" s="786"/>
      <c r="Q189" s="786"/>
      <c r="R189" s="786"/>
      <c r="S189" s="786"/>
      <c r="T189" s="370"/>
    </row>
    <row r="190" spans="3:20" ht="45" customHeight="1" x14ac:dyDescent="0.3">
      <c r="C190" s="370"/>
      <c r="D190" s="860">
        <v>9</v>
      </c>
      <c r="E190" s="852" t="s">
        <v>2244</v>
      </c>
      <c r="F190" s="881" t="s">
        <v>23</v>
      </c>
      <c r="G190" s="864" t="s">
        <v>2245</v>
      </c>
      <c r="H190" s="911" t="s">
        <v>2237</v>
      </c>
      <c r="I190" s="911" t="s">
        <v>2232</v>
      </c>
      <c r="J190" s="864" t="s">
        <v>2246</v>
      </c>
      <c r="K190" s="864" t="s">
        <v>471</v>
      </c>
      <c r="L190" s="718">
        <v>11</v>
      </c>
      <c r="M190" s="864" t="s">
        <v>112</v>
      </c>
      <c r="N190" s="786"/>
      <c r="O190" s="786"/>
      <c r="P190" s="786"/>
      <c r="Q190" s="786"/>
      <c r="R190" s="786"/>
      <c r="S190" s="786"/>
      <c r="T190" s="370"/>
    </row>
    <row r="191" spans="3:20" ht="45" customHeight="1" x14ac:dyDescent="0.3">
      <c r="C191" s="370"/>
      <c r="D191" s="860">
        <v>11</v>
      </c>
      <c r="E191" s="867" t="s">
        <v>2247</v>
      </c>
      <c r="F191" s="825" t="s">
        <v>28</v>
      </c>
      <c r="G191" s="825" t="s">
        <v>2248</v>
      </c>
      <c r="H191" s="910" t="s">
        <v>1460</v>
      </c>
      <c r="I191" s="910" t="s">
        <v>1025</v>
      </c>
      <c r="J191" s="825" t="s">
        <v>2249</v>
      </c>
      <c r="K191" s="825" t="s">
        <v>2250</v>
      </c>
      <c r="L191" s="825">
        <v>5</v>
      </c>
      <c r="M191" s="825" t="s">
        <v>112</v>
      </c>
      <c r="N191" s="786"/>
      <c r="O191" s="786"/>
      <c r="P191" s="786"/>
      <c r="Q191" s="786"/>
      <c r="R191" s="786"/>
      <c r="S191" s="786"/>
      <c r="T191" s="370"/>
    </row>
    <row r="192" spans="3:20" ht="45" customHeight="1" x14ac:dyDescent="0.3">
      <c r="C192" s="370"/>
      <c r="D192" s="861">
        <v>12</v>
      </c>
      <c r="E192" s="362" t="s">
        <v>2251</v>
      </c>
      <c r="F192" s="362" t="s">
        <v>1678</v>
      </c>
      <c r="G192" s="362" t="s">
        <v>2171</v>
      </c>
      <c r="H192" s="903" t="s">
        <v>1804</v>
      </c>
      <c r="I192" s="903" t="s">
        <v>1025</v>
      </c>
      <c r="J192" s="362" t="s">
        <v>295</v>
      </c>
      <c r="K192" s="362" t="s">
        <v>396</v>
      </c>
      <c r="L192" s="368" t="s">
        <v>2252</v>
      </c>
      <c r="M192" s="854" t="s">
        <v>2253</v>
      </c>
      <c r="N192" s="786"/>
      <c r="O192" s="786"/>
      <c r="P192" s="786"/>
      <c r="Q192" s="786"/>
      <c r="R192" s="786"/>
      <c r="S192" s="786"/>
      <c r="T192" s="370"/>
    </row>
    <row r="193" spans="3:20" ht="45" customHeight="1" x14ac:dyDescent="0.3">
      <c r="C193" s="370"/>
      <c r="D193" s="861">
        <v>13</v>
      </c>
      <c r="E193" s="368"/>
      <c r="F193" s="362" t="s">
        <v>1749</v>
      </c>
      <c r="G193" s="362" t="s">
        <v>2179</v>
      </c>
      <c r="H193" s="903" t="s">
        <v>2254</v>
      </c>
      <c r="I193" s="903" t="s">
        <v>1025</v>
      </c>
      <c r="J193" s="362" t="s">
        <v>295</v>
      </c>
      <c r="K193" s="362" t="s">
        <v>2181</v>
      </c>
      <c r="L193" s="368" t="s">
        <v>1806</v>
      </c>
      <c r="M193" s="854" t="s">
        <v>2253</v>
      </c>
      <c r="N193" s="786"/>
      <c r="O193" s="786"/>
      <c r="P193" s="786"/>
      <c r="Q193" s="786"/>
      <c r="R193" s="786"/>
      <c r="S193" s="786"/>
      <c r="T193" s="370"/>
    </row>
    <row r="194" spans="3:20" ht="45" customHeight="1" x14ac:dyDescent="0.3">
      <c r="C194" s="370"/>
      <c r="D194" s="885">
        <v>14</v>
      </c>
      <c r="E194" s="362"/>
      <c r="F194" s="362" t="s">
        <v>1678</v>
      </c>
      <c r="G194" s="362" t="s">
        <v>2212</v>
      </c>
      <c r="H194" s="903" t="s">
        <v>1804</v>
      </c>
      <c r="I194" s="903" t="s">
        <v>1025</v>
      </c>
      <c r="J194" s="362" t="s">
        <v>295</v>
      </c>
      <c r="K194" s="362" t="s">
        <v>85</v>
      </c>
      <c r="L194" s="368" t="s">
        <v>1810</v>
      </c>
      <c r="M194" s="854" t="s">
        <v>112</v>
      </c>
      <c r="N194" s="786"/>
      <c r="O194" s="786"/>
      <c r="P194" s="786"/>
      <c r="Q194" s="786"/>
      <c r="R194" s="786"/>
      <c r="S194" s="786"/>
      <c r="T194" s="370"/>
    </row>
    <row r="195" spans="3:20" ht="45" customHeight="1" thickBot="1" x14ac:dyDescent="0.35">
      <c r="C195" s="370"/>
      <c r="D195" s="871">
        <v>15</v>
      </c>
      <c r="E195" s="829"/>
      <c r="F195" s="829" t="s">
        <v>1678</v>
      </c>
      <c r="G195" s="829" t="s">
        <v>1849</v>
      </c>
      <c r="H195" s="912" t="s">
        <v>1831</v>
      </c>
      <c r="I195" s="912" t="s">
        <v>1025</v>
      </c>
      <c r="J195" s="829" t="s">
        <v>295</v>
      </c>
      <c r="K195" s="829" t="s">
        <v>1833</v>
      </c>
      <c r="L195" s="829" t="s">
        <v>2255</v>
      </c>
      <c r="M195" s="841" t="s">
        <v>2253</v>
      </c>
      <c r="N195" s="786"/>
      <c r="O195" s="786"/>
      <c r="P195" s="786"/>
      <c r="Q195" s="786"/>
      <c r="R195" s="786"/>
      <c r="S195" s="786"/>
      <c r="T195" s="370"/>
    </row>
    <row r="196" spans="3:20" ht="45" customHeight="1" thickBot="1" x14ac:dyDescent="0.35">
      <c r="C196" s="370"/>
      <c r="L196" s="468"/>
      <c r="M196" s="468"/>
      <c r="N196" s="468"/>
      <c r="O196" s="468"/>
      <c r="P196" s="468"/>
      <c r="Q196" s="468"/>
      <c r="R196" s="468"/>
      <c r="S196" s="468"/>
      <c r="T196" s="370"/>
    </row>
    <row r="197" spans="3:20" ht="45" customHeight="1" thickBot="1" x14ac:dyDescent="0.35">
      <c r="C197" s="370"/>
      <c r="D197" s="1374" t="s">
        <v>2256</v>
      </c>
      <c r="E197" s="1374"/>
      <c r="F197" s="1374"/>
      <c r="G197" s="1374"/>
      <c r="H197" s="1374"/>
      <c r="I197" s="1374"/>
      <c r="J197" s="1374"/>
      <c r="K197" s="1374"/>
      <c r="L197" s="1374"/>
      <c r="M197" s="1374"/>
      <c r="N197" s="1374"/>
      <c r="O197" s="1374"/>
      <c r="P197" s="1374"/>
      <c r="Q197" s="1374"/>
      <c r="R197" s="1374"/>
      <c r="S197" s="1374"/>
      <c r="T197" s="370"/>
    </row>
    <row r="198" spans="3:20" ht="45" customHeight="1" x14ac:dyDescent="0.3">
      <c r="C198" s="370"/>
      <c r="D198" s="468" t="s">
        <v>2257</v>
      </c>
      <c r="E198" s="468"/>
      <c r="F198" s="468"/>
      <c r="G198" s="468"/>
      <c r="H198" s="468"/>
      <c r="I198" s="468"/>
      <c r="J198" s="468"/>
      <c r="K198" s="468"/>
      <c r="L198" s="468"/>
      <c r="M198" s="468"/>
      <c r="N198" s="468"/>
      <c r="O198" s="468"/>
      <c r="P198" s="468"/>
      <c r="S198" s="468"/>
      <c r="T198" s="370"/>
    </row>
    <row r="199" spans="3:20" ht="45" customHeight="1" x14ac:dyDescent="0.3">
      <c r="C199" s="370"/>
      <c r="D199" s="822" t="s">
        <v>9</v>
      </c>
      <c r="E199" s="708" t="s">
        <v>1574</v>
      </c>
      <c r="F199" s="708" t="s">
        <v>115</v>
      </c>
      <c r="G199" s="733" t="s">
        <v>12</v>
      </c>
      <c r="H199" s="734" t="s">
        <v>71</v>
      </c>
      <c r="I199" s="735" t="s">
        <v>72</v>
      </c>
      <c r="J199" s="736" t="s">
        <v>73</v>
      </c>
      <c r="K199" s="735" t="s">
        <v>47</v>
      </c>
      <c r="L199" s="736" t="s">
        <v>75</v>
      </c>
      <c r="M199" s="734" t="s">
        <v>21</v>
      </c>
      <c r="N199" s="468"/>
      <c r="O199" s="468"/>
      <c r="P199" s="468"/>
      <c r="S199" s="468"/>
      <c r="T199" s="370"/>
    </row>
    <row r="200" spans="3:20" ht="45" customHeight="1" x14ac:dyDescent="0.3">
      <c r="C200" s="370"/>
      <c r="D200" s="822">
        <v>1</v>
      </c>
      <c r="E200" s="868" t="s">
        <v>2258</v>
      </c>
      <c r="F200" s="868" t="s">
        <v>2259</v>
      </c>
      <c r="G200" s="868" t="s">
        <v>121</v>
      </c>
      <c r="H200" s="869" t="s">
        <v>2260</v>
      </c>
      <c r="I200" s="869" t="s">
        <v>1944</v>
      </c>
      <c r="J200" s="868"/>
      <c r="K200" s="868"/>
      <c r="L200" s="868"/>
      <c r="M200" s="864" t="s">
        <v>2261</v>
      </c>
      <c r="N200" s="468"/>
      <c r="O200" s="468"/>
      <c r="P200" s="468"/>
      <c r="S200" s="468"/>
      <c r="T200" s="370"/>
    </row>
    <row r="201" spans="3:20" ht="45" customHeight="1" x14ac:dyDescent="0.3">
      <c r="C201" s="370"/>
      <c r="D201" s="822">
        <v>2</v>
      </c>
      <c r="E201" s="849">
        <v>44741</v>
      </c>
      <c r="F201" s="837" t="s">
        <v>2262</v>
      </c>
      <c r="G201" s="837" t="s">
        <v>28</v>
      </c>
      <c r="H201" s="837" t="s">
        <v>2263</v>
      </c>
      <c r="I201" s="837" t="s">
        <v>2264</v>
      </c>
      <c r="J201" s="837" t="s">
        <v>1505</v>
      </c>
      <c r="K201" s="837">
        <v>1.89</v>
      </c>
      <c r="L201" s="850" t="s">
        <v>1763</v>
      </c>
      <c r="M201" s="825" t="s">
        <v>2265</v>
      </c>
      <c r="N201" s="468"/>
      <c r="O201" s="468"/>
      <c r="P201" s="468"/>
      <c r="S201" s="468"/>
      <c r="T201" s="370"/>
    </row>
    <row r="202" spans="3:20" ht="45" customHeight="1" x14ac:dyDescent="0.3">
      <c r="C202" s="370"/>
      <c r="D202" s="822">
        <v>3</v>
      </c>
      <c r="E202" s="849">
        <v>44741</v>
      </c>
      <c r="F202" s="837" t="s">
        <v>2266</v>
      </c>
      <c r="G202" s="837" t="s">
        <v>28</v>
      </c>
      <c r="H202" s="837" t="s">
        <v>2267</v>
      </c>
      <c r="I202" s="837" t="s">
        <v>2264</v>
      </c>
      <c r="J202" s="837" t="s">
        <v>1505</v>
      </c>
      <c r="K202" s="837">
        <v>1.39</v>
      </c>
      <c r="L202" s="850" t="s">
        <v>1763</v>
      </c>
      <c r="M202" s="825" t="s">
        <v>2265</v>
      </c>
      <c r="N202" s="468"/>
      <c r="O202" s="468"/>
      <c r="P202" s="468"/>
      <c r="S202" s="468"/>
      <c r="T202" s="370"/>
    </row>
    <row r="203" spans="3:20" ht="45" customHeight="1" x14ac:dyDescent="0.3">
      <c r="C203" s="370"/>
      <c r="D203" s="822">
        <v>4</v>
      </c>
      <c r="E203" s="849">
        <v>44741</v>
      </c>
      <c r="F203" s="837" t="s">
        <v>2268</v>
      </c>
      <c r="G203" s="837" t="s">
        <v>28</v>
      </c>
      <c r="H203" s="837" t="s">
        <v>2269</v>
      </c>
      <c r="I203" s="837" t="s">
        <v>2264</v>
      </c>
      <c r="J203" s="837" t="s">
        <v>1505</v>
      </c>
      <c r="K203" s="837">
        <v>1.39</v>
      </c>
      <c r="L203" s="850" t="s">
        <v>1763</v>
      </c>
      <c r="M203" s="825" t="s">
        <v>2265</v>
      </c>
      <c r="N203" s="468"/>
      <c r="O203" s="468"/>
      <c r="P203" s="468"/>
      <c r="S203" s="468"/>
      <c r="T203" s="370"/>
    </row>
    <row r="204" spans="3:20" ht="45" customHeight="1" x14ac:dyDescent="0.3">
      <c r="C204" s="370"/>
      <c r="D204" s="822">
        <v>5</v>
      </c>
      <c r="E204" s="849">
        <v>44741</v>
      </c>
      <c r="F204" s="837" t="s">
        <v>2270</v>
      </c>
      <c r="G204" s="837" t="s">
        <v>28</v>
      </c>
      <c r="H204" s="837" t="s">
        <v>2271</v>
      </c>
      <c r="I204" s="837" t="s">
        <v>2264</v>
      </c>
      <c r="J204" s="837" t="s">
        <v>1505</v>
      </c>
      <c r="K204" s="837">
        <v>3.1</v>
      </c>
      <c r="L204" s="850" t="s">
        <v>1763</v>
      </c>
      <c r="M204" s="825" t="s">
        <v>2265</v>
      </c>
      <c r="N204" s="468"/>
      <c r="O204" s="468"/>
      <c r="P204" s="468"/>
      <c r="S204" s="468"/>
      <c r="T204" s="370"/>
    </row>
    <row r="205" spans="3:20" ht="45" customHeight="1" x14ac:dyDescent="0.3">
      <c r="C205" s="370"/>
      <c r="D205" s="822">
        <v>6</v>
      </c>
      <c r="E205" s="849">
        <v>44741</v>
      </c>
      <c r="F205" s="837" t="s">
        <v>2272</v>
      </c>
      <c r="G205" s="837" t="s">
        <v>28</v>
      </c>
      <c r="H205" s="837" t="s">
        <v>2273</v>
      </c>
      <c r="I205" s="837" t="s">
        <v>2264</v>
      </c>
      <c r="J205" s="837" t="s">
        <v>1505</v>
      </c>
      <c r="K205" s="837">
        <v>1.39</v>
      </c>
      <c r="L205" s="850" t="s">
        <v>1763</v>
      </c>
      <c r="M205" s="825" t="s">
        <v>2265</v>
      </c>
      <c r="N205" s="468"/>
      <c r="O205" s="468"/>
      <c r="P205" s="468"/>
      <c r="S205" s="468"/>
      <c r="T205" s="370"/>
    </row>
    <row r="206" spans="3:20" ht="45" customHeight="1" x14ac:dyDescent="0.3">
      <c r="C206" s="370"/>
      <c r="D206" s="822">
        <v>7</v>
      </c>
      <c r="E206" s="849">
        <v>44761</v>
      </c>
      <c r="F206" s="837" t="s">
        <v>2274</v>
      </c>
      <c r="G206" s="837" t="s">
        <v>23</v>
      </c>
      <c r="H206" s="837" t="s">
        <v>2275</v>
      </c>
      <c r="I206" s="837" t="s">
        <v>2276</v>
      </c>
      <c r="J206" s="837" t="s">
        <v>1505</v>
      </c>
      <c r="K206" s="837" t="s">
        <v>2277</v>
      </c>
      <c r="L206" s="850">
        <v>44743</v>
      </c>
      <c r="M206" s="837" t="s">
        <v>300</v>
      </c>
      <c r="N206" s="468"/>
      <c r="O206" s="468"/>
      <c r="P206" s="468"/>
      <c r="S206" s="468"/>
      <c r="T206" s="370"/>
    </row>
    <row r="207" spans="3:20" ht="45" customHeight="1" x14ac:dyDescent="0.3">
      <c r="C207" s="370"/>
      <c r="D207" s="822">
        <v>8</v>
      </c>
      <c r="E207" s="849">
        <v>44761</v>
      </c>
      <c r="F207" s="837" t="s">
        <v>2274</v>
      </c>
      <c r="G207" s="837" t="s">
        <v>23</v>
      </c>
      <c r="H207" s="837" t="s">
        <v>2275</v>
      </c>
      <c r="I207" s="837" t="s">
        <v>326</v>
      </c>
      <c r="J207" s="837" t="s">
        <v>1505</v>
      </c>
      <c r="K207" s="837" t="s">
        <v>2278</v>
      </c>
      <c r="L207" s="850">
        <v>44743</v>
      </c>
      <c r="M207" s="837" t="s">
        <v>300</v>
      </c>
      <c r="N207" s="468"/>
      <c r="O207" s="468"/>
      <c r="P207" s="468"/>
      <c r="S207" s="468"/>
      <c r="T207" s="370"/>
    </row>
    <row r="208" spans="3:20" ht="45" customHeight="1" x14ac:dyDescent="0.3">
      <c r="C208" s="370"/>
      <c r="D208" s="839">
        <v>9</v>
      </c>
      <c r="E208" s="362" t="s">
        <v>2251</v>
      </c>
      <c r="F208" s="362" t="s">
        <v>2279</v>
      </c>
      <c r="G208" s="362" t="s">
        <v>2280</v>
      </c>
      <c r="H208" s="362" t="s">
        <v>2281</v>
      </c>
      <c r="I208" s="362" t="s">
        <v>375</v>
      </c>
      <c r="J208" s="362" t="s">
        <v>2282</v>
      </c>
      <c r="K208" s="362" t="s">
        <v>2283</v>
      </c>
      <c r="L208" s="362" t="s">
        <v>1693</v>
      </c>
      <c r="M208" s="362" t="s">
        <v>267</v>
      </c>
      <c r="N208" s="468"/>
      <c r="O208" s="468"/>
      <c r="P208" s="468"/>
      <c r="S208" s="468"/>
      <c r="T208" s="370"/>
    </row>
    <row r="209" spans="3:20" ht="45" customHeight="1" x14ac:dyDescent="0.3">
      <c r="C209" s="370"/>
      <c r="D209" s="839">
        <v>10</v>
      </c>
      <c r="E209" s="362" t="s">
        <v>2251</v>
      </c>
      <c r="F209" s="362" t="s">
        <v>2284</v>
      </c>
      <c r="G209" s="362" t="s">
        <v>2280</v>
      </c>
      <c r="H209" s="362" t="s">
        <v>2285</v>
      </c>
      <c r="I209" s="362" t="s">
        <v>375</v>
      </c>
      <c r="J209" s="362" t="s">
        <v>2282</v>
      </c>
      <c r="K209" s="1383" t="s">
        <v>2286</v>
      </c>
      <c r="L209" s="362" t="s">
        <v>1693</v>
      </c>
      <c r="M209" s="362" t="s">
        <v>267</v>
      </c>
      <c r="N209" s="468"/>
      <c r="O209" s="468"/>
      <c r="P209" s="468"/>
      <c r="S209" s="468"/>
      <c r="T209" s="370"/>
    </row>
    <row r="210" spans="3:20" ht="45" customHeight="1" x14ac:dyDescent="0.3">
      <c r="C210" s="370"/>
      <c r="D210" s="839">
        <v>11</v>
      </c>
      <c r="E210" s="362" t="s">
        <v>2251</v>
      </c>
      <c r="F210" s="362" t="s">
        <v>2284</v>
      </c>
      <c r="G210" s="362" t="s">
        <v>2280</v>
      </c>
      <c r="H210" s="362" t="s">
        <v>2287</v>
      </c>
      <c r="I210" s="362" t="s">
        <v>375</v>
      </c>
      <c r="J210" s="362" t="s">
        <v>2282</v>
      </c>
      <c r="K210" s="1383"/>
      <c r="L210" s="362" t="s">
        <v>1693</v>
      </c>
      <c r="M210" s="362" t="s">
        <v>267</v>
      </c>
      <c r="N210" s="468"/>
      <c r="O210" s="468"/>
      <c r="P210" s="468"/>
      <c r="S210" s="468"/>
      <c r="T210" s="370"/>
    </row>
    <row r="211" spans="3:20" ht="45" customHeight="1" x14ac:dyDescent="0.3">
      <c r="C211" s="370"/>
      <c r="D211" s="839">
        <v>12</v>
      </c>
      <c r="E211" s="362" t="s">
        <v>2251</v>
      </c>
      <c r="F211" s="362" t="s">
        <v>2284</v>
      </c>
      <c r="G211" s="362" t="s">
        <v>2280</v>
      </c>
      <c r="H211" s="362" t="s">
        <v>2288</v>
      </c>
      <c r="I211" s="362" t="s">
        <v>375</v>
      </c>
      <c r="J211" s="362" t="s">
        <v>2282</v>
      </c>
      <c r="K211" s="362" t="s">
        <v>2289</v>
      </c>
      <c r="L211" s="362" t="s">
        <v>1693</v>
      </c>
      <c r="M211" s="362" t="s">
        <v>267</v>
      </c>
      <c r="N211" s="468"/>
      <c r="O211" s="468"/>
      <c r="P211" s="468"/>
      <c r="S211" s="468"/>
      <c r="T211" s="370"/>
    </row>
    <row r="212" spans="3:20" ht="45" customHeight="1" x14ac:dyDescent="0.3">
      <c r="C212" s="370"/>
      <c r="D212" s="839">
        <v>13</v>
      </c>
      <c r="E212" s="362" t="s">
        <v>2251</v>
      </c>
      <c r="F212" s="362" t="s">
        <v>2284</v>
      </c>
      <c r="G212" s="362" t="s">
        <v>2280</v>
      </c>
      <c r="H212" s="362" t="s">
        <v>2290</v>
      </c>
      <c r="I212" s="362" t="s">
        <v>375</v>
      </c>
      <c r="J212" s="362" t="s">
        <v>2282</v>
      </c>
      <c r="K212" s="1383" t="s">
        <v>2291</v>
      </c>
      <c r="L212" s="362" t="s">
        <v>1693</v>
      </c>
      <c r="M212" s="362" t="s">
        <v>267</v>
      </c>
      <c r="N212" s="468"/>
      <c r="O212" s="468"/>
      <c r="P212" s="468"/>
      <c r="S212" s="468"/>
      <c r="T212" s="370"/>
    </row>
    <row r="213" spans="3:20" ht="45" customHeight="1" x14ac:dyDescent="0.3">
      <c r="C213" s="370"/>
      <c r="D213" s="839">
        <v>14</v>
      </c>
      <c r="E213" s="362" t="s">
        <v>2251</v>
      </c>
      <c r="F213" s="362" t="s">
        <v>2284</v>
      </c>
      <c r="G213" s="362" t="s">
        <v>2280</v>
      </c>
      <c r="H213" s="362" t="s">
        <v>2292</v>
      </c>
      <c r="I213" s="362" t="s">
        <v>375</v>
      </c>
      <c r="J213" s="362" t="s">
        <v>2282</v>
      </c>
      <c r="K213" s="1383"/>
      <c r="L213" s="362" t="s">
        <v>1693</v>
      </c>
      <c r="M213" s="362" t="s">
        <v>267</v>
      </c>
      <c r="N213" s="468"/>
      <c r="O213" s="468"/>
      <c r="P213" s="468"/>
      <c r="S213" s="468"/>
      <c r="T213" s="370"/>
    </row>
    <row r="214" spans="3:20" ht="45" customHeight="1" x14ac:dyDescent="0.3">
      <c r="C214" s="370"/>
      <c r="D214" s="822"/>
      <c r="E214" s="852"/>
      <c r="F214" s="718"/>
      <c r="G214" s="718"/>
      <c r="H214" s="718"/>
      <c r="I214" s="718"/>
      <c r="J214" s="718"/>
      <c r="K214" s="718"/>
      <c r="L214" s="876"/>
      <c r="M214" s="718"/>
      <c r="N214" s="468"/>
      <c r="O214" s="468"/>
      <c r="P214" s="468"/>
      <c r="S214" s="468"/>
      <c r="T214" s="370"/>
    </row>
    <row r="215" spans="3:20" ht="45" customHeight="1" x14ac:dyDescent="0.3">
      <c r="C215" s="370"/>
      <c r="D215" s="839"/>
      <c r="E215" s="877"/>
      <c r="F215" s="362"/>
      <c r="G215" s="362"/>
      <c r="H215" s="362"/>
      <c r="I215" s="362"/>
      <c r="J215" s="362"/>
      <c r="K215" s="362"/>
      <c r="L215" s="878"/>
      <c r="M215" s="368"/>
      <c r="N215" s="468"/>
      <c r="O215" s="468"/>
      <c r="P215" s="468"/>
      <c r="S215" s="468"/>
      <c r="T215" s="370"/>
    </row>
    <row r="216" spans="3:20" ht="45" hidden="1" customHeight="1" thickBot="1" x14ac:dyDescent="0.35">
      <c r="C216" s="370"/>
      <c r="D216" s="468"/>
      <c r="E216" s="805"/>
      <c r="F216" s="805"/>
      <c r="G216" s="805"/>
      <c r="H216" s="468"/>
      <c r="I216" s="805"/>
      <c r="J216" s="805"/>
      <c r="K216" s="805"/>
      <c r="L216" s="468"/>
      <c r="M216" s="805"/>
      <c r="N216" s="805"/>
      <c r="O216" s="805"/>
      <c r="P216" s="468"/>
      <c r="Q216" s="468"/>
      <c r="R216" s="468"/>
      <c r="T216" s="370"/>
    </row>
    <row r="217" spans="3:20" ht="45" hidden="1" customHeight="1" thickBot="1" x14ac:dyDescent="0.35">
      <c r="C217" s="370"/>
      <c r="D217" s="1374" t="s">
        <v>342</v>
      </c>
      <c r="E217" s="1374"/>
      <c r="F217" s="1374"/>
      <c r="G217" s="1374"/>
      <c r="H217" s="1374"/>
      <c r="I217" s="1374"/>
      <c r="J217" s="1374"/>
      <c r="K217" s="1374"/>
      <c r="L217" s="1374"/>
      <c r="M217" s="1374"/>
      <c r="N217" s="1374"/>
      <c r="O217" s="1374"/>
      <c r="P217" s="1374"/>
      <c r="Q217" s="1374"/>
      <c r="R217" s="1374"/>
      <c r="S217" s="1374"/>
      <c r="T217" s="370"/>
    </row>
    <row r="218" spans="3:20" ht="45" hidden="1" customHeight="1" x14ac:dyDescent="0.3">
      <c r="C218" s="370"/>
      <c r="D218" s="1384" t="s">
        <v>343</v>
      </c>
      <c r="E218" s="1384"/>
      <c r="F218" s="1384"/>
      <c r="G218" s="1384"/>
      <c r="H218" s="1384"/>
      <c r="I218" s="1384"/>
      <c r="J218" s="1384"/>
      <c r="K218" s="1384"/>
      <c r="M218" s="483"/>
      <c r="T218" s="370"/>
    </row>
    <row r="219" spans="3:20" ht="45" hidden="1" customHeight="1" x14ac:dyDescent="0.3">
      <c r="C219" s="370"/>
      <c r="D219" s="1385" t="s">
        <v>1582</v>
      </c>
      <c r="E219" s="1385"/>
      <c r="F219" s="1385"/>
      <c r="G219" s="1385"/>
      <c r="H219" s="1385"/>
      <c r="I219" s="1385"/>
      <c r="J219" s="1385"/>
      <c r="K219" s="1385"/>
      <c r="M219" s="483"/>
      <c r="T219" s="370"/>
    </row>
    <row r="220" spans="3:20" ht="45" hidden="1" customHeight="1" x14ac:dyDescent="0.3">
      <c r="C220" s="370"/>
      <c r="D220" s="1386" t="s">
        <v>1583</v>
      </c>
      <c r="E220" s="1386"/>
      <c r="F220" s="1386"/>
      <c r="G220" s="1386"/>
      <c r="H220" s="1386"/>
      <c r="I220" s="1386"/>
      <c r="J220" s="1386"/>
      <c r="K220" s="1386"/>
      <c r="M220" s="483"/>
      <c r="T220" s="370"/>
    </row>
    <row r="221" spans="3:20" ht="45" hidden="1" customHeight="1" x14ac:dyDescent="0.3">
      <c r="C221" s="370"/>
      <c r="D221" s="822" t="s">
        <v>9</v>
      </c>
      <c r="E221" s="708" t="s">
        <v>346</v>
      </c>
      <c r="F221" s="708" t="s">
        <v>347</v>
      </c>
      <c r="G221" s="709" t="s">
        <v>461</v>
      </c>
      <c r="H221" s="708" t="s">
        <v>801</v>
      </c>
      <c r="I221" s="708" t="s">
        <v>349</v>
      </c>
      <c r="J221" s="708" t="s">
        <v>351</v>
      </c>
      <c r="K221" s="708" t="s">
        <v>352</v>
      </c>
      <c r="T221" s="370"/>
    </row>
    <row r="222" spans="3:20" ht="45" hidden="1" customHeight="1" x14ac:dyDescent="0.3">
      <c r="C222" s="370"/>
      <c r="D222" s="737">
        <v>1</v>
      </c>
      <c r="E222" s="708" t="s">
        <v>353</v>
      </c>
      <c r="F222" s="708" t="s">
        <v>359</v>
      </c>
      <c r="G222" s="709" t="s">
        <v>48</v>
      </c>
      <c r="H222" s="708" t="s">
        <v>360</v>
      </c>
      <c r="I222" s="708" t="s">
        <v>361</v>
      </c>
      <c r="J222" s="708" t="s">
        <v>1122</v>
      </c>
      <c r="K222" s="708" t="s">
        <v>2293</v>
      </c>
      <c r="T222" s="370"/>
    </row>
    <row r="223" spans="3:20" ht="45" hidden="1" customHeight="1" x14ac:dyDescent="0.3">
      <c r="C223" s="370"/>
      <c r="D223" s="737">
        <v>2</v>
      </c>
      <c r="E223" s="368" t="s">
        <v>364</v>
      </c>
      <c r="F223" s="368" t="s">
        <v>365</v>
      </c>
      <c r="G223" s="550" t="s">
        <v>28</v>
      </c>
      <c r="H223" s="368" t="s">
        <v>366</v>
      </c>
      <c r="I223" s="368" t="s">
        <v>1584</v>
      </c>
      <c r="J223" s="368" t="s">
        <v>2294</v>
      </c>
      <c r="K223" s="708" t="s">
        <v>369</v>
      </c>
      <c r="T223" s="370"/>
    </row>
    <row r="224" spans="3:20" ht="45" hidden="1" customHeight="1" x14ac:dyDescent="0.3">
      <c r="C224" s="370"/>
      <c r="D224" s="737">
        <v>3</v>
      </c>
      <c r="E224" s="708" t="s">
        <v>353</v>
      </c>
      <c r="F224" s="708" t="s">
        <v>370</v>
      </c>
      <c r="G224" s="709" t="s">
        <v>48</v>
      </c>
      <c r="H224" s="708" t="s">
        <v>360</v>
      </c>
      <c r="I224" s="708" t="s">
        <v>53</v>
      </c>
      <c r="J224" s="708" t="s">
        <v>1122</v>
      </c>
      <c r="K224" s="708" t="s">
        <v>807</v>
      </c>
      <c r="T224" s="370"/>
    </row>
    <row r="225" spans="3:20" ht="45" hidden="1" customHeight="1" x14ac:dyDescent="0.3">
      <c r="C225" s="370"/>
      <c r="D225" s="737">
        <v>4</v>
      </c>
      <c r="E225" s="368" t="s">
        <v>1386</v>
      </c>
      <c r="F225" s="368" t="s">
        <v>794</v>
      </c>
      <c r="G225" s="550" t="s">
        <v>28</v>
      </c>
      <c r="H225" s="368" t="s">
        <v>1586</v>
      </c>
      <c r="I225" s="368" t="s">
        <v>2295</v>
      </c>
      <c r="J225" s="368" t="s">
        <v>2296</v>
      </c>
      <c r="K225" s="368" t="s">
        <v>386</v>
      </c>
      <c r="T225" s="370"/>
    </row>
    <row r="226" spans="3:20" ht="45" hidden="1" customHeight="1" x14ac:dyDescent="0.3">
      <c r="C226" s="370"/>
      <c r="D226" s="738">
        <v>5</v>
      </c>
      <c r="E226" s="368" t="s">
        <v>376</v>
      </c>
      <c r="F226" s="368" t="s">
        <v>377</v>
      </c>
      <c r="G226" s="550" t="s">
        <v>136</v>
      </c>
      <c r="H226" s="368" t="s">
        <v>373</v>
      </c>
      <c r="I226" s="368" t="s">
        <v>378</v>
      </c>
      <c r="J226" s="368" t="s">
        <v>1445</v>
      </c>
      <c r="K226" s="368" t="s">
        <v>380</v>
      </c>
      <c r="T226" s="370"/>
    </row>
    <row r="227" spans="3:20" ht="45" hidden="1" customHeight="1" x14ac:dyDescent="0.3">
      <c r="C227" s="370"/>
      <c r="D227" s="738">
        <v>6</v>
      </c>
      <c r="E227" s="708" t="s">
        <v>381</v>
      </c>
      <c r="F227" s="708" t="s">
        <v>382</v>
      </c>
      <c r="G227" s="709" t="s">
        <v>171</v>
      </c>
      <c r="H227" s="708" t="s">
        <v>383</v>
      </c>
      <c r="I227" s="708" t="s">
        <v>384</v>
      </c>
      <c r="J227" s="708" t="s">
        <v>385</v>
      </c>
      <c r="K227" s="708" t="s">
        <v>386</v>
      </c>
      <c r="T227" s="370"/>
    </row>
    <row r="228" spans="3:20" ht="45" hidden="1" customHeight="1" x14ac:dyDescent="0.3">
      <c r="C228" s="370"/>
      <c r="D228" s="738">
        <v>7</v>
      </c>
      <c r="E228" s="708" t="s">
        <v>387</v>
      </c>
      <c r="F228" s="708" t="s">
        <v>388</v>
      </c>
      <c r="G228" s="709" t="s">
        <v>171</v>
      </c>
      <c r="H228" s="708" t="s">
        <v>389</v>
      </c>
      <c r="I228" s="708" t="s">
        <v>390</v>
      </c>
      <c r="J228" s="708" t="s">
        <v>385</v>
      </c>
      <c r="K228" s="708" t="s">
        <v>386</v>
      </c>
      <c r="T228" s="370"/>
    </row>
    <row r="229" spans="3:20" ht="45" hidden="1" customHeight="1" x14ac:dyDescent="0.3">
      <c r="C229" s="370"/>
      <c r="D229" s="738">
        <v>8</v>
      </c>
      <c r="E229" s="708" t="s">
        <v>391</v>
      </c>
      <c r="F229" s="708" t="s">
        <v>392</v>
      </c>
      <c r="G229" s="709" t="s">
        <v>28</v>
      </c>
      <c r="H229" s="708" t="s">
        <v>383</v>
      </c>
      <c r="I229" s="708" t="s">
        <v>393</v>
      </c>
      <c r="J229" s="708" t="s">
        <v>385</v>
      </c>
      <c r="K229" s="708" t="s">
        <v>394</v>
      </c>
      <c r="T229" s="370"/>
    </row>
    <row r="230" spans="3:20" ht="45" hidden="1" customHeight="1" x14ac:dyDescent="0.3">
      <c r="C230" s="370"/>
      <c r="D230" s="738">
        <v>9</v>
      </c>
      <c r="E230" s="708" t="s">
        <v>395</v>
      </c>
      <c r="F230" s="708" t="s">
        <v>396</v>
      </c>
      <c r="G230" s="709" t="s">
        <v>397</v>
      </c>
      <c r="H230" s="708" t="s">
        <v>373</v>
      </c>
      <c r="I230" s="708" t="s">
        <v>398</v>
      </c>
      <c r="J230" s="708" t="s">
        <v>399</v>
      </c>
      <c r="K230" s="708" t="s">
        <v>386</v>
      </c>
      <c r="T230" s="370"/>
    </row>
    <row r="231" spans="3:20" ht="45" hidden="1" customHeight="1" x14ac:dyDescent="0.3">
      <c r="C231" s="370"/>
      <c r="D231" s="738">
        <v>10</v>
      </c>
      <c r="E231" s="708" t="s">
        <v>400</v>
      </c>
      <c r="F231" s="708" t="s">
        <v>401</v>
      </c>
      <c r="G231" s="709" t="s">
        <v>136</v>
      </c>
      <c r="H231" s="708" t="s">
        <v>373</v>
      </c>
      <c r="I231" s="708" t="s">
        <v>402</v>
      </c>
      <c r="J231" s="708" t="s">
        <v>385</v>
      </c>
      <c r="K231" s="708" t="s">
        <v>386</v>
      </c>
      <c r="T231" s="370"/>
    </row>
    <row r="232" spans="3:20" ht="45" hidden="1" customHeight="1" x14ac:dyDescent="0.3">
      <c r="C232" s="370"/>
      <c r="D232" s="738">
        <v>11</v>
      </c>
      <c r="E232" s="708" t="s">
        <v>381</v>
      </c>
      <c r="F232" s="708" t="s">
        <v>403</v>
      </c>
      <c r="G232" s="709" t="s">
        <v>136</v>
      </c>
      <c r="H232" s="708" t="s">
        <v>383</v>
      </c>
      <c r="I232" s="708" t="s">
        <v>404</v>
      </c>
      <c r="J232" s="708" t="s">
        <v>399</v>
      </c>
      <c r="K232" s="708" t="s">
        <v>386</v>
      </c>
      <c r="T232" s="370"/>
    </row>
    <row r="233" spans="3:20" ht="45" hidden="1" customHeight="1" x14ac:dyDescent="0.3">
      <c r="C233" s="370"/>
      <c r="D233" s="738">
        <v>12</v>
      </c>
      <c r="E233" s="708" t="s">
        <v>405</v>
      </c>
      <c r="F233" s="708" t="s">
        <v>406</v>
      </c>
      <c r="G233" s="709" t="s">
        <v>136</v>
      </c>
      <c r="H233" s="708" t="s">
        <v>373</v>
      </c>
      <c r="I233" s="708" t="s">
        <v>407</v>
      </c>
      <c r="J233" s="708" t="s">
        <v>385</v>
      </c>
      <c r="K233" s="708" t="s">
        <v>386</v>
      </c>
      <c r="T233" s="370"/>
    </row>
    <row r="234" spans="3:20" ht="45" hidden="1" customHeight="1" x14ac:dyDescent="0.3">
      <c r="C234" s="370"/>
      <c r="D234" s="738">
        <v>13</v>
      </c>
      <c r="E234" s="708" t="s">
        <v>408</v>
      </c>
      <c r="F234" s="708" t="s">
        <v>409</v>
      </c>
      <c r="G234" s="709" t="s">
        <v>410</v>
      </c>
      <c r="H234" s="708" t="s">
        <v>411</v>
      </c>
      <c r="I234" s="708" t="s">
        <v>412</v>
      </c>
      <c r="J234" s="708" t="s">
        <v>399</v>
      </c>
      <c r="K234" s="708" t="s">
        <v>386</v>
      </c>
      <c r="T234" s="370"/>
    </row>
    <row r="235" spans="3:20" ht="45" hidden="1" customHeight="1" x14ac:dyDescent="0.3">
      <c r="C235" s="370"/>
      <c r="D235" s="738">
        <v>14</v>
      </c>
      <c r="E235" s="708" t="s">
        <v>408</v>
      </c>
      <c r="F235" s="708" t="s">
        <v>413</v>
      </c>
      <c r="G235" s="709" t="s">
        <v>410</v>
      </c>
      <c r="H235" s="708" t="s">
        <v>411</v>
      </c>
      <c r="I235" s="708" t="s">
        <v>414</v>
      </c>
      <c r="J235" s="708" t="s">
        <v>399</v>
      </c>
      <c r="K235" s="708" t="s">
        <v>386</v>
      </c>
      <c r="T235" s="370"/>
    </row>
    <row r="236" spans="3:20" ht="45" hidden="1" customHeight="1" x14ac:dyDescent="0.3">
      <c r="C236" s="370"/>
      <c r="D236" s="738">
        <v>15</v>
      </c>
      <c r="E236" s="708" t="s">
        <v>376</v>
      </c>
      <c r="F236" s="708" t="s">
        <v>372</v>
      </c>
      <c r="G236" s="709" t="s">
        <v>28</v>
      </c>
      <c r="H236" s="708" t="s">
        <v>373</v>
      </c>
      <c r="I236" s="708" t="s">
        <v>415</v>
      </c>
      <c r="J236" s="708" t="s">
        <v>399</v>
      </c>
      <c r="K236" s="708" t="s">
        <v>380</v>
      </c>
      <c r="T236" s="370"/>
    </row>
    <row r="237" spans="3:20" ht="45" hidden="1" customHeight="1" x14ac:dyDescent="0.3">
      <c r="C237" s="370"/>
      <c r="D237" s="738">
        <v>16</v>
      </c>
      <c r="E237" s="708" t="s">
        <v>417</v>
      </c>
      <c r="F237" s="708" t="s">
        <v>418</v>
      </c>
      <c r="G237" s="709" t="s">
        <v>121</v>
      </c>
      <c r="H237" s="708" t="s">
        <v>419</v>
      </c>
      <c r="I237" s="708" t="s">
        <v>420</v>
      </c>
      <c r="J237" s="708" t="s">
        <v>399</v>
      </c>
      <c r="K237" s="708" t="s">
        <v>386</v>
      </c>
      <c r="T237" s="370"/>
    </row>
    <row r="238" spans="3:20" ht="45" hidden="1" customHeight="1" x14ac:dyDescent="0.3">
      <c r="C238" s="370"/>
      <c r="D238" s="738">
        <v>17</v>
      </c>
      <c r="E238" s="368" t="s">
        <v>395</v>
      </c>
      <c r="F238" s="368" t="s">
        <v>278</v>
      </c>
      <c r="G238" s="550" t="s">
        <v>397</v>
      </c>
      <c r="H238" s="368" t="s">
        <v>373</v>
      </c>
      <c r="I238" s="368" t="s">
        <v>1388</v>
      </c>
      <c r="J238" s="368" t="s">
        <v>429</v>
      </c>
      <c r="K238" s="368" t="s">
        <v>807</v>
      </c>
      <c r="T238" s="370"/>
    </row>
    <row r="239" spans="3:20" ht="45" hidden="1" customHeight="1" x14ac:dyDescent="0.3">
      <c r="C239" s="370"/>
      <c r="D239" s="738">
        <v>18</v>
      </c>
      <c r="E239" s="368" t="s">
        <v>395</v>
      </c>
      <c r="F239" s="368" t="s">
        <v>422</v>
      </c>
      <c r="G239" s="550" t="s">
        <v>397</v>
      </c>
      <c r="H239" s="368" t="s">
        <v>373</v>
      </c>
      <c r="I239" s="368" t="s">
        <v>1389</v>
      </c>
      <c r="J239" s="368" t="s">
        <v>429</v>
      </c>
      <c r="K239" s="368" t="s">
        <v>1589</v>
      </c>
      <c r="T239" s="370"/>
    </row>
    <row r="240" spans="3:20" ht="45" hidden="1" customHeight="1" x14ac:dyDescent="0.3">
      <c r="C240" s="370"/>
      <c r="D240" s="822">
        <v>19</v>
      </c>
      <c r="E240" s="708" t="s">
        <v>425</v>
      </c>
      <c r="F240" s="708" t="s">
        <v>426</v>
      </c>
      <c r="G240" s="708" t="s">
        <v>427</v>
      </c>
      <c r="H240" s="708" t="s">
        <v>1172</v>
      </c>
      <c r="I240" s="708" t="s">
        <v>336</v>
      </c>
      <c r="J240" s="708" t="s">
        <v>429</v>
      </c>
      <c r="K240" s="368" t="s">
        <v>807</v>
      </c>
      <c r="T240" s="370"/>
    </row>
    <row r="241" spans="3:20" ht="45" hidden="1" customHeight="1" thickBot="1" x14ac:dyDescent="0.35">
      <c r="C241" s="370"/>
      <c r="T241" s="370"/>
    </row>
    <row r="242" spans="3:20" ht="45" hidden="1" customHeight="1" thickBot="1" x14ac:dyDescent="0.35">
      <c r="C242" s="370"/>
      <c r="D242" s="1374" t="s">
        <v>430</v>
      </c>
      <c r="E242" s="1374"/>
      <c r="F242" s="1374"/>
      <c r="G242" s="1374"/>
      <c r="H242" s="1374"/>
      <c r="I242" s="1374"/>
      <c r="J242" s="1374"/>
      <c r="K242" s="1374"/>
      <c r="L242" s="1374"/>
      <c r="M242" s="1374"/>
      <c r="N242" s="1374"/>
      <c r="O242" s="1374"/>
      <c r="P242" s="1374"/>
      <c r="Q242" s="1374"/>
      <c r="R242" s="1374"/>
      <c r="S242" s="1374"/>
      <c r="T242" s="370"/>
    </row>
    <row r="243" spans="3:20" ht="45" hidden="1" customHeight="1" x14ac:dyDescent="0.3">
      <c r="C243" s="370"/>
      <c r="D243" s="1375" t="s">
        <v>986</v>
      </c>
      <c r="E243" s="1375"/>
      <c r="F243" s="1375"/>
      <c r="G243" s="1375"/>
      <c r="H243" s="1375"/>
      <c r="I243" s="1375"/>
      <c r="J243" s="1375"/>
      <c r="K243" s="1375"/>
      <c r="L243" s="468"/>
      <c r="M243" s="468"/>
      <c r="N243" s="468"/>
      <c r="O243" s="468"/>
      <c r="P243" s="468"/>
      <c r="Q243" s="468"/>
      <c r="R243" s="468"/>
      <c r="S243" s="468"/>
      <c r="T243" s="370"/>
    </row>
    <row r="244" spans="3:20" ht="45" hidden="1" customHeight="1" x14ac:dyDescent="0.3">
      <c r="C244" s="370"/>
      <c r="D244" s="822" t="s">
        <v>9</v>
      </c>
      <c r="E244" s="708" t="s">
        <v>432</v>
      </c>
      <c r="F244" s="708" t="s">
        <v>433</v>
      </c>
      <c r="G244" s="709" t="s">
        <v>434</v>
      </c>
      <c r="H244" s="708" t="s">
        <v>349</v>
      </c>
      <c r="I244" s="708" t="s">
        <v>350</v>
      </c>
      <c r="J244" s="708" t="s">
        <v>351</v>
      </c>
      <c r="K244" s="708" t="s">
        <v>352</v>
      </c>
      <c r="T244" s="370"/>
    </row>
    <row r="245" spans="3:20" ht="45" hidden="1" customHeight="1" x14ac:dyDescent="0.3">
      <c r="C245" s="370"/>
      <c r="D245" s="364">
        <v>1</v>
      </c>
      <c r="E245" s="362" t="s">
        <v>435</v>
      </c>
      <c r="F245" s="362" t="s">
        <v>1590</v>
      </c>
      <c r="G245" s="362" t="s">
        <v>437</v>
      </c>
      <c r="H245" s="368" t="s">
        <v>1591</v>
      </c>
      <c r="I245" s="368" t="s">
        <v>410</v>
      </c>
      <c r="J245" s="368" t="s">
        <v>1592</v>
      </c>
      <c r="K245" s="362" t="s">
        <v>807</v>
      </c>
      <c r="T245" s="370"/>
    </row>
    <row r="246" spans="3:20" ht="45" hidden="1" customHeight="1" x14ac:dyDescent="0.3">
      <c r="C246" s="370"/>
      <c r="D246" s="364">
        <v>2</v>
      </c>
      <c r="E246" s="362" t="s">
        <v>435</v>
      </c>
      <c r="F246" s="362" t="s">
        <v>445</v>
      </c>
      <c r="G246" s="362" t="s">
        <v>437</v>
      </c>
      <c r="H246" s="362" t="s">
        <v>1172</v>
      </c>
      <c r="I246" s="362" t="s">
        <v>336</v>
      </c>
      <c r="J246" s="362" t="s">
        <v>1447</v>
      </c>
      <c r="K246" s="362" t="s">
        <v>807</v>
      </c>
      <c r="T246" s="370"/>
    </row>
    <row r="247" spans="3:20" ht="45" hidden="1" customHeight="1" x14ac:dyDescent="0.3">
      <c r="C247" s="370"/>
      <c r="D247" s="364">
        <v>3</v>
      </c>
      <c r="E247" s="362" t="s">
        <v>448</v>
      </c>
      <c r="F247" s="362" t="s">
        <v>449</v>
      </c>
      <c r="G247" s="362" t="s">
        <v>450</v>
      </c>
      <c r="H247" s="362" t="s">
        <v>451</v>
      </c>
      <c r="I247" s="362" t="s">
        <v>98</v>
      </c>
      <c r="J247" s="362" t="s">
        <v>808</v>
      </c>
      <c r="K247" s="362" t="s">
        <v>987</v>
      </c>
      <c r="T247" s="370"/>
    </row>
    <row r="248" spans="3:20" ht="45" hidden="1" customHeight="1" x14ac:dyDescent="0.3">
      <c r="C248" s="370"/>
      <c r="D248" s="364">
        <v>4</v>
      </c>
      <c r="E248" s="362" t="s">
        <v>453</v>
      </c>
      <c r="F248" s="362" t="s">
        <v>454</v>
      </c>
      <c r="G248" s="362" t="s">
        <v>437</v>
      </c>
      <c r="H248" s="362" t="s">
        <v>451</v>
      </c>
      <c r="I248" s="362" t="s">
        <v>98</v>
      </c>
      <c r="J248" s="362" t="s">
        <v>429</v>
      </c>
      <c r="K248" s="362" t="s">
        <v>807</v>
      </c>
      <c r="T248" s="370"/>
    </row>
    <row r="249" spans="3:20" ht="45" hidden="1" customHeight="1" x14ac:dyDescent="0.3">
      <c r="C249" s="370"/>
      <c r="D249" s="822"/>
      <c r="E249" s="708"/>
      <c r="F249" s="708"/>
      <c r="G249" s="709"/>
      <c r="H249" s="708"/>
      <c r="I249" s="708"/>
      <c r="J249" s="708"/>
      <c r="K249" s="708"/>
      <c r="T249" s="370"/>
    </row>
    <row r="250" spans="3:20" ht="45" hidden="1" customHeight="1" thickBot="1" x14ac:dyDescent="0.35">
      <c r="C250" s="370"/>
      <c r="D250" s="805"/>
      <c r="E250" s="805"/>
      <c r="F250" s="805"/>
      <c r="G250" s="468"/>
      <c r="H250" s="805"/>
      <c r="I250" s="805"/>
      <c r="J250" s="805"/>
      <c r="K250" s="805"/>
      <c r="T250" s="370"/>
    </row>
    <row r="251" spans="3:20" ht="45" hidden="1" customHeight="1" thickBot="1" x14ac:dyDescent="0.35">
      <c r="C251" s="370"/>
      <c r="D251" s="1374"/>
      <c r="E251" s="1374"/>
      <c r="F251" s="1374"/>
      <c r="G251" s="1374"/>
      <c r="H251" s="1374"/>
      <c r="I251" s="1374"/>
      <c r="J251" s="1374"/>
      <c r="K251" s="1374"/>
      <c r="L251" s="1374"/>
      <c r="M251" s="1374"/>
      <c r="N251" s="1374"/>
      <c r="O251" s="1374"/>
      <c r="P251" s="1374"/>
      <c r="Q251" s="1374"/>
      <c r="R251" s="1374"/>
      <c r="S251" s="1374"/>
      <c r="T251" s="370"/>
    </row>
    <row r="252" spans="3:20" ht="45" hidden="1" customHeight="1" x14ac:dyDescent="0.3">
      <c r="C252" s="370"/>
      <c r="D252" s="1375" t="s">
        <v>1390</v>
      </c>
      <c r="E252" s="1375"/>
      <c r="F252" s="1375"/>
      <c r="G252" s="1375"/>
      <c r="H252" s="1375"/>
      <c r="I252" s="1375"/>
      <c r="J252" s="1375"/>
      <c r="K252" s="1375"/>
      <c r="L252" s="468"/>
      <c r="M252" s="468"/>
      <c r="N252" s="468"/>
      <c r="O252" s="468"/>
      <c r="P252" s="468"/>
      <c r="Q252" s="468"/>
      <c r="R252" s="468"/>
      <c r="S252" s="468"/>
      <c r="T252" s="370"/>
    </row>
    <row r="253" spans="3:20" ht="45" hidden="1" customHeight="1" x14ac:dyDescent="0.3">
      <c r="C253" s="370"/>
      <c r="D253" s="822" t="s">
        <v>9</v>
      </c>
      <c r="E253" s="708" t="s">
        <v>432</v>
      </c>
      <c r="F253" s="708" t="s">
        <v>433</v>
      </c>
      <c r="G253" s="709" t="s">
        <v>434</v>
      </c>
      <c r="H253" s="708" t="s">
        <v>349</v>
      </c>
      <c r="I253" s="708" t="s">
        <v>350</v>
      </c>
      <c r="J253" s="708" t="s">
        <v>351</v>
      </c>
      <c r="K253" s="708" t="s">
        <v>352</v>
      </c>
      <c r="T253" s="370"/>
    </row>
    <row r="254" spans="3:20" ht="45" hidden="1" customHeight="1" x14ac:dyDescent="0.3">
      <c r="C254" s="370"/>
      <c r="D254" s="364">
        <v>1</v>
      </c>
      <c r="E254" s="708" t="s">
        <v>785</v>
      </c>
      <c r="F254" s="709" t="s">
        <v>993</v>
      </c>
      <c r="G254" s="708" t="s">
        <v>136</v>
      </c>
      <c r="H254" s="708" t="s">
        <v>1343</v>
      </c>
      <c r="I254" s="708" t="s">
        <v>559</v>
      </c>
      <c r="J254" s="708" t="s">
        <v>1391</v>
      </c>
      <c r="K254" s="708" t="s">
        <v>1002</v>
      </c>
      <c r="T254" s="370"/>
    </row>
    <row r="255" spans="3:20" ht="45" hidden="1" customHeight="1" x14ac:dyDescent="0.3">
      <c r="C255" s="370"/>
      <c r="D255" s="364">
        <v>2</v>
      </c>
      <c r="E255" s="708" t="s">
        <v>997</v>
      </c>
      <c r="F255" s="709" t="s">
        <v>998</v>
      </c>
      <c r="G255" s="708" t="s">
        <v>28</v>
      </c>
      <c r="H255" s="708" t="s">
        <v>1003</v>
      </c>
      <c r="I255" s="708" t="s">
        <v>2297</v>
      </c>
      <c r="J255" s="708" t="s">
        <v>995</v>
      </c>
      <c r="K255" s="708" t="s">
        <v>1002</v>
      </c>
      <c r="T255" s="370"/>
    </row>
    <row r="256" spans="3:20" ht="45" hidden="1" customHeight="1" x14ac:dyDescent="0.3">
      <c r="C256" s="370"/>
      <c r="D256" s="364">
        <v>3</v>
      </c>
      <c r="E256" s="708" t="s">
        <v>2298</v>
      </c>
      <c r="F256" s="709" t="s">
        <v>1394</v>
      </c>
      <c r="G256" s="708" t="s">
        <v>136</v>
      </c>
      <c r="H256" s="708" t="s">
        <v>90</v>
      </c>
      <c r="I256" s="708" t="s">
        <v>2299</v>
      </c>
      <c r="J256" s="708" t="s">
        <v>995</v>
      </c>
      <c r="K256" s="708" t="s">
        <v>1002</v>
      </c>
      <c r="T256" s="370"/>
    </row>
    <row r="257" spans="3:20" ht="45" hidden="1" customHeight="1" x14ac:dyDescent="0.3">
      <c r="C257" s="370"/>
      <c r="D257" s="364"/>
      <c r="E257" s="708"/>
      <c r="F257" s="709"/>
      <c r="G257" s="708"/>
      <c r="H257" s="708"/>
      <c r="I257" s="708"/>
      <c r="J257" s="368"/>
      <c r="K257" s="708"/>
      <c r="T257" s="370"/>
    </row>
    <row r="258" spans="3:20" ht="45" hidden="1" customHeight="1" thickBot="1" x14ac:dyDescent="0.35">
      <c r="C258" s="370"/>
      <c r="D258" s="805"/>
      <c r="E258" s="805"/>
      <c r="F258" s="805"/>
      <c r="G258" s="468"/>
      <c r="H258" s="805"/>
      <c r="I258" s="805"/>
      <c r="J258" s="805"/>
      <c r="K258" s="805"/>
      <c r="T258" s="370"/>
    </row>
    <row r="259" spans="3:20" ht="45" hidden="1" customHeight="1" thickBot="1" x14ac:dyDescent="0.35">
      <c r="C259" s="370"/>
      <c r="D259" s="1374" t="s">
        <v>458</v>
      </c>
      <c r="E259" s="1374"/>
      <c r="F259" s="1374"/>
      <c r="G259" s="1374"/>
      <c r="H259" s="1374"/>
      <c r="I259" s="1374"/>
      <c r="J259" s="1374"/>
      <c r="K259" s="1374"/>
      <c r="L259" s="1374"/>
      <c r="M259" s="1374"/>
      <c r="N259" s="1374"/>
      <c r="O259" s="1374"/>
      <c r="P259" s="1374"/>
      <c r="Q259" s="1374"/>
      <c r="R259" s="1374"/>
      <c r="S259" s="1374"/>
      <c r="T259" s="370"/>
    </row>
    <row r="260" spans="3:20" ht="45" hidden="1" customHeight="1" x14ac:dyDescent="0.3">
      <c r="C260" s="370"/>
      <c r="D260" s="1376" t="s">
        <v>459</v>
      </c>
      <c r="E260" s="1376"/>
      <c r="F260" s="1376"/>
      <c r="G260" s="1376"/>
      <c r="H260" s="1376"/>
      <c r="I260" s="1376"/>
      <c r="J260" s="1376"/>
      <c r="K260" s="1376"/>
      <c r="T260" s="370"/>
    </row>
    <row r="261" spans="3:20" ht="45" hidden="1" customHeight="1" x14ac:dyDescent="0.3">
      <c r="C261" s="370"/>
      <c r="D261" s="822" t="s">
        <v>9</v>
      </c>
      <c r="E261" s="708" t="s">
        <v>12</v>
      </c>
      <c r="F261" s="708" t="s">
        <v>460</v>
      </c>
      <c r="G261" s="709" t="s">
        <v>461</v>
      </c>
      <c r="H261" s="708" t="s">
        <v>462</v>
      </c>
      <c r="I261" s="708" t="s">
        <v>349</v>
      </c>
      <c r="J261" s="708" t="s">
        <v>463</v>
      </c>
      <c r="K261" s="708" t="s">
        <v>464</v>
      </c>
      <c r="T261" s="370"/>
    </row>
    <row r="262" spans="3:20" ht="45" hidden="1" customHeight="1" x14ac:dyDescent="0.3">
      <c r="C262" s="370"/>
      <c r="D262" s="739">
        <v>1</v>
      </c>
      <c r="E262" s="557" t="s">
        <v>470</v>
      </c>
      <c r="F262" s="558" t="s">
        <v>970</v>
      </c>
      <c r="G262" s="557" t="s">
        <v>23</v>
      </c>
      <c r="H262" s="557" t="s">
        <v>2300</v>
      </c>
      <c r="I262" s="362" t="s">
        <v>2301</v>
      </c>
      <c r="J262" s="718" t="s">
        <v>220</v>
      </c>
      <c r="K262" s="718" t="s">
        <v>112</v>
      </c>
      <c r="T262" s="370"/>
    </row>
    <row r="263" spans="3:20" ht="45" hidden="1" customHeight="1" x14ac:dyDescent="0.3">
      <c r="C263" s="370"/>
      <c r="D263" s="739">
        <v>2</v>
      </c>
      <c r="E263" s="557" t="s">
        <v>470</v>
      </c>
      <c r="F263" s="558" t="s">
        <v>953</v>
      </c>
      <c r="G263" s="557" t="s">
        <v>23</v>
      </c>
      <c r="H263" s="557" t="s">
        <v>2300</v>
      </c>
      <c r="I263" s="362" t="s">
        <v>2302</v>
      </c>
      <c r="J263" s="740" t="s">
        <v>2303</v>
      </c>
      <c r="K263" s="718" t="s">
        <v>112</v>
      </c>
      <c r="T263" s="370"/>
    </row>
    <row r="264" spans="3:20" ht="45" hidden="1" customHeight="1" x14ac:dyDescent="0.3">
      <c r="C264" s="370"/>
      <c r="D264" s="739">
        <v>3</v>
      </c>
      <c r="E264" s="557" t="s">
        <v>2304</v>
      </c>
      <c r="F264" s="558" t="s">
        <v>2305</v>
      </c>
      <c r="G264" s="557" t="s">
        <v>23</v>
      </c>
      <c r="H264" s="557" t="s">
        <v>2300</v>
      </c>
      <c r="I264" s="741" t="s">
        <v>2306</v>
      </c>
      <c r="J264" s="740" t="s">
        <v>2307</v>
      </c>
      <c r="K264" s="718" t="s">
        <v>112</v>
      </c>
      <c r="T264" s="370"/>
    </row>
    <row r="265" spans="3:20" ht="45" customHeight="1" thickBot="1" x14ac:dyDescent="0.35">
      <c r="C265" s="370"/>
      <c r="T265" s="370"/>
    </row>
    <row r="266" spans="3:20" ht="45" customHeight="1" thickBot="1" x14ac:dyDescent="0.35">
      <c r="C266" s="370"/>
      <c r="D266" s="1374" t="s">
        <v>2308</v>
      </c>
      <c r="E266" s="1374"/>
      <c r="F266" s="1374"/>
      <c r="G266" s="1374"/>
      <c r="H266" s="1374"/>
      <c r="I266" s="1374"/>
      <c r="J266" s="1374"/>
      <c r="K266" s="1374"/>
      <c r="L266" s="1374"/>
      <c r="M266" s="1374"/>
      <c r="N266" s="1374"/>
      <c r="O266" s="1374"/>
      <c r="P266" s="1374"/>
      <c r="Q266" s="1374"/>
      <c r="R266" s="1374"/>
      <c r="S266" s="1374"/>
      <c r="T266" s="370"/>
    </row>
    <row r="267" spans="3:20" ht="45" customHeight="1" thickBot="1" x14ac:dyDescent="0.4">
      <c r="C267" s="370"/>
      <c r="D267" s="1374" t="s">
        <v>477</v>
      </c>
      <c r="E267" s="1377"/>
      <c r="F267" s="488">
        <f>I284</f>
        <v>6850000</v>
      </c>
      <c r="G267" s="1378" t="s">
        <v>2309</v>
      </c>
      <c r="H267" s="1379"/>
      <c r="I267" s="1379"/>
      <c r="J267" s="1379"/>
      <c r="K267" s="468"/>
      <c r="L267" s="468"/>
      <c r="M267" s="468"/>
      <c r="N267" s="468"/>
      <c r="O267" s="468"/>
      <c r="P267" s="468"/>
      <c r="Q267" s="468"/>
      <c r="R267" s="468"/>
      <c r="S267" s="468"/>
      <c r="T267" s="370"/>
    </row>
    <row r="268" spans="3:20" ht="45" customHeight="1" x14ac:dyDescent="0.3">
      <c r="C268" s="370"/>
      <c r="D268" s="742" t="s">
        <v>478</v>
      </c>
      <c r="E268" s="743" t="s">
        <v>479</v>
      </c>
      <c r="F268" s="743" t="s">
        <v>480</v>
      </c>
      <c r="G268" s="709" t="s">
        <v>481</v>
      </c>
      <c r="H268" s="708" t="s">
        <v>482</v>
      </c>
      <c r="I268" s="708" t="s">
        <v>483</v>
      </c>
      <c r="J268" s="708" t="s">
        <v>484</v>
      </c>
      <c r="T268" s="370"/>
    </row>
    <row r="269" spans="3:20" ht="45" customHeight="1" x14ac:dyDescent="0.3">
      <c r="C269" s="370"/>
      <c r="D269" s="822">
        <v>1</v>
      </c>
      <c r="E269" s="362" t="s">
        <v>485</v>
      </c>
      <c r="F269" s="362" t="s">
        <v>486</v>
      </c>
      <c r="G269" s="744">
        <v>250000</v>
      </c>
      <c r="H269" s="745"/>
      <c r="I269" s="745">
        <f>G269*H269</f>
        <v>0</v>
      </c>
      <c r="J269" s="746"/>
      <c r="T269" s="370"/>
    </row>
    <row r="270" spans="3:20" ht="45" customHeight="1" x14ac:dyDescent="0.3">
      <c r="C270" s="370"/>
      <c r="D270" s="822">
        <v>2</v>
      </c>
      <c r="E270" s="362" t="s">
        <v>487</v>
      </c>
      <c r="F270" s="362" t="s">
        <v>488</v>
      </c>
      <c r="G270" s="744">
        <v>5000000</v>
      </c>
      <c r="H270" s="747"/>
      <c r="I270" s="747">
        <f t="shared" ref="I270:I283" si="0">G270*H270</f>
        <v>0</v>
      </c>
      <c r="J270" s="746"/>
      <c r="T270" s="370"/>
    </row>
    <row r="271" spans="3:20" ht="45" customHeight="1" x14ac:dyDescent="0.3">
      <c r="C271" s="370"/>
      <c r="D271" s="822">
        <v>3</v>
      </c>
      <c r="E271" s="362" t="s">
        <v>489</v>
      </c>
      <c r="F271" s="362" t="s">
        <v>486</v>
      </c>
      <c r="G271" s="744">
        <v>5000</v>
      </c>
      <c r="H271" s="745"/>
      <c r="I271" s="745">
        <f t="shared" si="0"/>
        <v>0</v>
      </c>
      <c r="J271" s="746"/>
      <c r="T271" s="370"/>
    </row>
    <row r="272" spans="3:20" ht="45" customHeight="1" x14ac:dyDescent="0.3">
      <c r="C272" s="370"/>
      <c r="D272" s="822">
        <v>4</v>
      </c>
      <c r="E272" s="362" t="s">
        <v>490</v>
      </c>
      <c r="F272" s="362" t="s">
        <v>488</v>
      </c>
      <c r="G272" s="744">
        <v>250000</v>
      </c>
      <c r="H272" s="745"/>
      <c r="I272" s="745">
        <f t="shared" si="0"/>
        <v>0</v>
      </c>
      <c r="J272" s="746"/>
      <c r="T272" s="370"/>
    </row>
    <row r="273" spans="3:20" ht="45" customHeight="1" x14ac:dyDescent="0.3">
      <c r="C273" s="370"/>
      <c r="D273" s="822">
        <v>5</v>
      </c>
      <c r="E273" s="362" t="s">
        <v>491</v>
      </c>
      <c r="F273" s="362" t="s">
        <v>488</v>
      </c>
      <c r="G273" s="744">
        <v>100000</v>
      </c>
      <c r="H273" s="745"/>
      <c r="I273" s="745">
        <f t="shared" si="0"/>
        <v>0</v>
      </c>
      <c r="J273" s="746"/>
      <c r="N273" s="805"/>
      <c r="O273" s="805"/>
      <c r="P273" s="805"/>
      <c r="Q273" s="805"/>
      <c r="R273" s="805"/>
      <c r="S273" s="805"/>
      <c r="T273" s="370"/>
    </row>
    <row r="274" spans="3:20" ht="45" customHeight="1" x14ac:dyDescent="0.3">
      <c r="C274" s="370"/>
      <c r="D274" s="822">
        <v>6</v>
      </c>
      <c r="E274" s="362" t="s">
        <v>492</v>
      </c>
      <c r="F274" s="362" t="s">
        <v>488</v>
      </c>
      <c r="G274" s="744">
        <v>1500000</v>
      </c>
      <c r="H274" s="745">
        <v>1</v>
      </c>
      <c r="I274" s="745">
        <f>G274*H274</f>
        <v>1500000</v>
      </c>
      <c r="J274" s="746"/>
      <c r="T274" s="370"/>
    </row>
    <row r="275" spans="3:20" ht="45" customHeight="1" x14ac:dyDescent="0.3">
      <c r="C275" s="370"/>
      <c r="D275" s="822">
        <v>7</v>
      </c>
      <c r="E275" s="362" t="s">
        <v>493</v>
      </c>
      <c r="F275" s="362" t="s">
        <v>488</v>
      </c>
      <c r="G275" s="744">
        <v>350000</v>
      </c>
      <c r="H275" s="745">
        <v>1</v>
      </c>
      <c r="I275" s="745">
        <f>G275*H275</f>
        <v>350000</v>
      </c>
      <c r="J275" s="746"/>
      <c r="T275" s="370"/>
    </row>
    <row r="276" spans="3:20" ht="45" customHeight="1" x14ac:dyDescent="0.3">
      <c r="C276" s="370"/>
      <c r="D276" s="538">
        <v>8</v>
      </c>
      <c r="E276" s="362" t="s">
        <v>494</v>
      </c>
      <c r="F276" s="362" t="s">
        <v>495</v>
      </c>
      <c r="G276" s="744">
        <v>175000</v>
      </c>
      <c r="H276" s="745"/>
      <c r="I276" s="745">
        <f t="shared" si="0"/>
        <v>0</v>
      </c>
      <c r="J276" s="746"/>
      <c r="T276" s="370"/>
    </row>
    <row r="277" spans="3:20" ht="45" customHeight="1" x14ac:dyDescent="0.3">
      <c r="C277" s="370"/>
      <c r="D277" s="822">
        <v>9</v>
      </c>
      <c r="E277" s="362" t="s">
        <v>496</v>
      </c>
      <c r="F277" s="362" t="s">
        <v>488</v>
      </c>
      <c r="G277" s="744">
        <v>500000</v>
      </c>
      <c r="H277" s="745"/>
      <c r="I277" s="745">
        <f t="shared" si="0"/>
        <v>0</v>
      </c>
      <c r="J277" s="746"/>
      <c r="T277" s="370"/>
    </row>
    <row r="278" spans="3:20" ht="45" customHeight="1" x14ac:dyDescent="0.3">
      <c r="C278" s="370"/>
      <c r="D278" s="822">
        <v>10</v>
      </c>
      <c r="E278" s="362" t="s">
        <v>497</v>
      </c>
      <c r="F278" s="362" t="s">
        <v>486</v>
      </c>
      <c r="G278" s="744">
        <v>10000</v>
      </c>
      <c r="H278" s="745"/>
      <c r="I278" s="745">
        <f t="shared" si="0"/>
        <v>0</v>
      </c>
      <c r="J278" s="746"/>
      <c r="T278" s="370"/>
    </row>
    <row r="279" spans="3:20" ht="45" customHeight="1" x14ac:dyDescent="0.3">
      <c r="C279" s="370"/>
      <c r="D279" s="538">
        <v>11</v>
      </c>
      <c r="E279" s="362" t="s">
        <v>498</v>
      </c>
      <c r="F279" s="362" t="s">
        <v>488</v>
      </c>
      <c r="G279" s="744">
        <v>1000000</v>
      </c>
      <c r="H279" s="745">
        <f>1+4</f>
        <v>5</v>
      </c>
      <c r="I279" s="745">
        <f t="shared" si="0"/>
        <v>5000000</v>
      </c>
      <c r="J279" s="747"/>
      <c r="T279" s="370"/>
    </row>
    <row r="280" spans="3:20" ht="45" customHeight="1" x14ac:dyDescent="0.3">
      <c r="C280" s="370"/>
      <c r="D280" s="822">
        <v>12</v>
      </c>
      <c r="E280" s="362" t="s">
        <v>499</v>
      </c>
      <c r="F280" s="362" t="s">
        <v>488</v>
      </c>
      <c r="G280" s="744">
        <v>500000</v>
      </c>
      <c r="H280" s="745"/>
      <c r="I280" s="745">
        <f t="shared" si="0"/>
        <v>0</v>
      </c>
      <c r="J280" s="746"/>
      <c r="T280" s="370"/>
    </row>
    <row r="281" spans="3:20" ht="45" customHeight="1" x14ac:dyDescent="0.3">
      <c r="C281" s="370"/>
      <c r="D281" s="822">
        <v>13</v>
      </c>
      <c r="E281" s="362" t="s">
        <v>500</v>
      </c>
      <c r="F281" s="362" t="s">
        <v>488</v>
      </c>
      <c r="G281" s="744">
        <v>250000</v>
      </c>
      <c r="H281" s="745"/>
      <c r="I281" s="745">
        <f t="shared" si="0"/>
        <v>0</v>
      </c>
      <c r="J281" s="746"/>
      <c r="T281" s="370"/>
    </row>
    <row r="282" spans="3:20" ht="45" customHeight="1" x14ac:dyDescent="0.3">
      <c r="C282" s="370"/>
      <c r="D282" s="822">
        <v>14</v>
      </c>
      <c r="E282" s="362" t="s">
        <v>1016</v>
      </c>
      <c r="F282" s="362" t="s">
        <v>488</v>
      </c>
      <c r="G282" s="744">
        <v>500000</v>
      </c>
      <c r="H282" s="745"/>
      <c r="I282" s="745">
        <f t="shared" si="0"/>
        <v>0</v>
      </c>
      <c r="J282" s="746"/>
      <c r="T282" s="370"/>
    </row>
    <row r="283" spans="3:20" ht="45" customHeight="1" x14ac:dyDescent="0.3">
      <c r="C283" s="370"/>
      <c r="D283" s="822">
        <v>15</v>
      </c>
      <c r="E283" s="362" t="s">
        <v>502</v>
      </c>
      <c r="F283" s="362"/>
      <c r="G283" s="744"/>
      <c r="H283" s="745"/>
      <c r="I283" s="745">
        <f t="shared" si="0"/>
        <v>0</v>
      </c>
      <c r="J283" s="746"/>
      <c r="T283" s="370"/>
    </row>
    <row r="284" spans="3:20" x14ac:dyDescent="0.3">
      <c r="C284" s="370"/>
      <c r="D284" s="1370" t="s">
        <v>503</v>
      </c>
      <c r="E284" s="1370"/>
      <c r="F284" s="1370"/>
      <c r="G284" s="1370"/>
      <c r="H284" s="1371"/>
      <c r="I284" s="746">
        <f>SUM(I269:I283)</f>
        <v>6850000</v>
      </c>
      <c r="J284" s="708"/>
      <c r="T284" s="370"/>
    </row>
    <row r="285" spans="3:20" x14ac:dyDescent="0.3">
      <c r="C285" s="370"/>
      <c r="D285" s="1372"/>
      <c r="E285" s="1372"/>
      <c r="F285" s="1372"/>
      <c r="G285" s="1372"/>
      <c r="H285" s="1372"/>
      <c r="I285" s="1372"/>
      <c r="J285" s="1372"/>
      <c r="T285" s="370"/>
    </row>
    <row r="286" spans="3:20" ht="18" thickBot="1" x14ac:dyDescent="0.35">
      <c r="C286" s="370"/>
      <c r="D286" s="748"/>
      <c r="E286" s="748"/>
      <c r="F286" s="748"/>
      <c r="G286" s="748"/>
      <c r="H286" s="748"/>
      <c r="I286" s="748"/>
      <c r="J286" s="748"/>
      <c r="K286" s="749"/>
      <c r="L286" s="749"/>
      <c r="M286" s="749"/>
      <c r="N286" s="749"/>
      <c r="O286" s="749"/>
      <c r="P286" s="749"/>
      <c r="Q286" s="749"/>
      <c r="R286" s="749"/>
      <c r="S286" s="749"/>
      <c r="T286" s="370"/>
    </row>
    <row r="287" spans="3:20" x14ac:dyDescent="0.3">
      <c r="C287" s="370"/>
      <c r="D287" s="1373"/>
      <c r="E287" s="1373"/>
      <c r="T287" s="370"/>
    </row>
    <row r="288" spans="3:20" ht="18" thickBot="1" x14ac:dyDescent="0.35">
      <c r="C288" s="750"/>
      <c r="D288" s="748"/>
      <c r="E288" s="748"/>
      <c r="F288" s="748"/>
      <c r="G288" s="748"/>
      <c r="H288" s="748"/>
      <c r="I288" s="748"/>
      <c r="J288" s="748"/>
      <c r="K288" s="748"/>
      <c r="L288" s="748"/>
      <c r="M288" s="748"/>
      <c r="N288" s="748"/>
      <c r="O288" s="748"/>
      <c r="P288" s="748"/>
      <c r="Q288" s="748"/>
      <c r="R288" s="748"/>
      <c r="S288" s="748"/>
      <c r="T288" s="750"/>
    </row>
    <row r="289" spans="20:20" x14ac:dyDescent="0.3">
      <c r="T289" s="370"/>
    </row>
    <row r="290" spans="20:20" ht="18" thickBot="1" x14ac:dyDescent="0.35">
      <c r="T290" s="750"/>
    </row>
  </sheetData>
  <mergeCells count="50">
    <mergeCell ref="D57:P57"/>
    <mergeCell ref="D12:S16"/>
    <mergeCell ref="D21:L21"/>
    <mergeCell ref="D25:S25"/>
    <mergeCell ref="D27:S27"/>
    <mergeCell ref="D28:P28"/>
    <mergeCell ref="F36:F37"/>
    <mergeCell ref="G36:G37"/>
    <mergeCell ref="H36:H37"/>
    <mergeCell ref="J36:J37"/>
    <mergeCell ref="M36:M37"/>
    <mergeCell ref="N36:N37"/>
    <mergeCell ref="O36:O37"/>
    <mergeCell ref="D44:S44"/>
    <mergeCell ref="D45:S45"/>
    <mergeCell ref="D56:S56"/>
    <mergeCell ref="D120:S120"/>
    <mergeCell ref="D69:S69"/>
    <mergeCell ref="D70:N70"/>
    <mergeCell ref="D75:S75"/>
    <mergeCell ref="D76:P76"/>
    <mergeCell ref="D83:M83"/>
    <mergeCell ref="N83:S83"/>
    <mergeCell ref="D84:N84"/>
    <mergeCell ref="D104:S104"/>
    <mergeCell ref="D105:K105"/>
    <mergeCell ref="D110:K110"/>
    <mergeCell ref="D111:L111"/>
    <mergeCell ref="D243:K243"/>
    <mergeCell ref="D121:P121"/>
    <mergeCell ref="D183:S183"/>
    <mergeCell ref="D184:K184"/>
    <mergeCell ref="D197:S197"/>
    <mergeCell ref="K209:K210"/>
    <mergeCell ref="K212:K213"/>
    <mergeCell ref="D217:S217"/>
    <mergeCell ref="D218:K218"/>
    <mergeCell ref="D219:K219"/>
    <mergeCell ref="D220:K220"/>
    <mergeCell ref="D242:S242"/>
    <mergeCell ref="D284:H284"/>
    <mergeCell ref="D285:J285"/>
    <mergeCell ref="D287:E287"/>
    <mergeCell ref="D251:S251"/>
    <mergeCell ref="D252:K252"/>
    <mergeCell ref="D259:S259"/>
    <mergeCell ref="D260:K260"/>
    <mergeCell ref="D266:S266"/>
    <mergeCell ref="D267:E267"/>
    <mergeCell ref="G267:J267"/>
  </mergeCells>
  <pageMargins left="0.7" right="0.7" top="0.75" bottom="0.75" header="0.3" footer="0.3"/>
  <pageSetup scale="6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7"/>
  <sheetViews>
    <sheetView workbookViewId="0">
      <selection activeCell="C10" sqref="C10"/>
    </sheetView>
  </sheetViews>
  <sheetFormatPr defaultRowHeight="15" x14ac:dyDescent="0.25"/>
  <cols>
    <col min="2" max="2" width="32" customWidth="1"/>
    <col min="3" max="3" width="27.85546875" customWidth="1"/>
    <col min="4" max="4" width="30.5703125" customWidth="1"/>
    <col min="5" max="5" width="17.140625" customWidth="1"/>
    <col min="6" max="6" width="16.42578125" customWidth="1"/>
    <col min="7" max="7" width="15.5703125" customWidth="1"/>
    <col min="8" max="8" width="17.42578125" customWidth="1"/>
  </cols>
  <sheetData>
    <row r="1" spans="2:8" ht="15.75" thickBot="1" x14ac:dyDescent="0.3"/>
    <row r="2" spans="2:8" ht="16.5" thickBot="1" x14ac:dyDescent="0.3">
      <c r="B2" s="1397" t="s">
        <v>2310</v>
      </c>
      <c r="C2" s="1398"/>
      <c r="D2" s="1398"/>
      <c r="E2" s="1398"/>
      <c r="F2" s="1398"/>
      <c r="G2" s="1399"/>
      <c r="H2" s="1400"/>
    </row>
    <row r="3" spans="2:8" ht="45.75" x14ac:dyDescent="0.25">
      <c r="B3" s="1062" t="s">
        <v>2311</v>
      </c>
      <c r="C3" s="443" t="s">
        <v>2312</v>
      </c>
      <c r="D3" s="383" t="s">
        <v>2313</v>
      </c>
      <c r="E3" s="383" t="s">
        <v>2314</v>
      </c>
      <c r="F3" s="383" t="s">
        <v>2315</v>
      </c>
      <c r="G3" s="383" t="s">
        <v>2316</v>
      </c>
      <c r="H3" s="1063" t="s">
        <v>2317</v>
      </c>
    </row>
    <row r="4" spans="2:8" ht="17.25" x14ac:dyDescent="0.3">
      <c r="B4" s="1059" t="s">
        <v>2318</v>
      </c>
      <c r="C4" s="1056">
        <v>13</v>
      </c>
      <c r="D4" s="352">
        <v>0</v>
      </c>
      <c r="E4" s="352">
        <f>C4+D4</f>
        <v>13</v>
      </c>
      <c r="F4" s="352">
        <v>0</v>
      </c>
      <c r="G4" s="352">
        <v>0</v>
      </c>
      <c r="H4" s="1046">
        <f>E4-SUM(F4:G4)</f>
        <v>13</v>
      </c>
    </row>
    <row r="5" spans="2:8" ht="17.25" x14ac:dyDescent="0.3">
      <c r="B5" s="1059" t="s">
        <v>2319</v>
      </c>
      <c r="C5" s="1056">
        <v>22</v>
      </c>
      <c r="D5" s="352">
        <v>2</v>
      </c>
      <c r="E5" s="352">
        <f t="shared" ref="E5" si="0">C5+D5</f>
        <v>24</v>
      </c>
      <c r="F5" s="352">
        <v>3</v>
      </c>
      <c r="G5" s="352">
        <v>3</v>
      </c>
      <c r="H5" s="1046">
        <f>E5-SUM(F5:G5)</f>
        <v>18</v>
      </c>
    </row>
    <row r="6" spans="2:8" ht="17.25" x14ac:dyDescent="0.3">
      <c r="B6" s="1059" t="s">
        <v>2320</v>
      </c>
      <c r="C6" s="1056">
        <f>27+56</f>
        <v>83</v>
      </c>
      <c r="D6" s="352">
        <f>4+6</f>
        <v>10</v>
      </c>
      <c r="E6" s="352">
        <f>C6+D6</f>
        <v>93</v>
      </c>
      <c r="F6" s="352">
        <f>3+10</f>
        <v>13</v>
      </c>
      <c r="G6" s="352">
        <v>0</v>
      </c>
      <c r="H6" s="1046">
        <f t="shared" ref="H6:H8" si="1">E6-SUM(F6:G6)</f>
        <v>80</v>
      </c>
    </row>
    <row r="7" spans="2:8" ht="17.25" x14ac:dyDescent="0.3">
      <c r="B7" s="1059" t="s">
        <v>2321</v>
      </c>
      <c r="C7" s="1056">
        <v>30</v>
      </c>
      <c r="D7" s="352">
        <v>0</v>
      </c>
      <c r="E7" s="352">
        <f t="shared" ref="E7:E8" si="2">C7+D7</f>
        <v>30</v>
      </c>
      <c r="F7" s="352">
        <v>6</v>
      </c>
      <c r="G7" s="352">
        <v>0</v>
      </c>
      <c r="H7" s="1046">
        <f t="shared" si="1"/>
        <v>24</v>
      </c>
    </row>
    <row r="8" spans="2:8" ht="18" thickBot="1" x14ac:dyDescent="0.35">
      <c r="B8" s="1060" t="s">
        <v>2322</v>
      </c>
      <c r="C8" s="1057">
        <v>5</v>
      </c>
      <c r="D8" s="1054">
        <v>0</v>
      </c>
      <c r="E8" s="1054">
        <f t="shared" si="2"/>
        <v>5</v>
      </c>
      <c r="F8" s="1054">
        <v>1</v>
      </c>
      <c r="G8" s="1054">
        <v>0</v>
      </c>
      <c r="H8" s="1055">
        <f t="shared" si="1"/>
        <v>4</v>
      </c>
    </row>
    <row r="9" spans="2:8" ht="16.5" thickBot="1" x14ac:dyDescent="0.3">
      <c r="B9" s="1061" t="s">
        <v>2323</v>
      </c>
      <c r="C9" s="1058">
        <f t="shared" ref="C9:H9" si="3">SUM(C4:C8)</f>
        <v>153</v>
      </c>
      <c r="D9" s="454">
        <f t="shared" si="3"/>
        <v>12</v>
      </c>
      <c r="E9" s="454">
        <f t="shared" si="3"/>
        <v>165</v>
      </c>
      <c r="F9" s="454">
        <f t="shared" si="3"/>
        <v>23</v>
      </c>
      <c r="G9" s="454">
        <f t="shared" si="3"/>
        <v>3</v>
      </c>
      <c r="H9" s="455">
        <f t="shared" si="3"/>
        <v>139</v>
      </c>
    </row>
    <row r="10" spans="2:8" ht="17.25" x14ac:dyDescent="0.3">
      <c r="B10" s="343"/>
    </row>
    <row r="11" spans="2:8" ht="18" thickBot="1" x14ac:dyDescent="0.35">
      <c r="B11" s="343"/>
    </row>
    <row r="12" spans="2:8" ht="16.5" thickBot="1" x14ac:dyDescent="0.3">
      <c r="B12" s="1401" t="s">
        <v>2324</v>
      </c>
      <c r="C12" s="1402"/>
      <c r="D12" s="1402"/>
      <c r="E12" s="1402"/>
      <c r="F12" s="1402"/>
      <c r="G12" s="1402"/>
      <c r="H12" s="1403"/>
    </row>
    <row r="13" spans="2:8" ht="60.75" x14ac:dyDescent="0.25">
      <c r="B13" s="1050" t="s">
        <v>2325</v>
      </c>
      <c r="C13" s="1051" t="s">
        <v>2326</v>
      </c>
      <c r="D13" s="1052" t="s">
        <v>2327</v>
      </c>
      <c r="E13" s="1052" t="s">
        <v>2328</v>
      </c>
      <c r="F13" s="1052" t="s">
        <v>2329</v>
      </c>
      <c r="G13" s="1052" t="s">
        <v>2330</v>
      </c>
      <c r="H13" s="1053" t="s">
        <v>2331</v>
      </c>
    </row>
    <row r="14" spans="2:8" ht="17.25" x14ac:dyDescent="0.3">
      <c r="B14" s="457" t="s">
        <v>2332</v>
      </c>
      <c r="C14" s="459">
        <v>10</v>
      </c>
      <c r="D14" s="459">
        <v>1</v>
      </c>
      <c r="E14" s="459">
        <f>C14+D14</f>
        <v>11</v>
      </c>
      <c r="F14" s="459">
        <v>2</v>
      </c>
      <c r="G14" s="459">
        <v>0</v>
      </c>
      <c r="H14" s="460">
        <f>E14-SUM(F14:G14)</f>
        <v>9</v>
      </c>
    </row>
    <row r="15" spans="2:8" ht="18" thickBot="1" x14ac:dyDescent="0.35">
      <c r="B15" s="1047" t="s">
        <v>2333</v>
      </c>
      <c r="C15" s="1048">
        <v>7</v>
      </c>
      <c r="D15" s="1048">
        <f>1</f>
        <v>1</v>
      </c>
      <c r="E15" s="1048">
        <f>C15+D15</f>
        <v>8</v>
      </c>
      <c r="F15" s="1048">
        <v>2</v>
      </c>
      <c r="G15" s="1048">
        <v>0</v>
      </c>
      <c r="H15" s="1049">
        <f>E15-SUM(F15:G15)</f>
        <v>6</v>
      </c>
    </row>
    <row r="16" spans="2:8" ht="17.25" x14ac:dyDescent="0.3">
      <c r="C16" s="343"/>
      <c r="D16" s="343"/>
      <c r="E16" s="343"/>
      <c r="F16" s="343"/>
      <c r="G16" s="343"/>
      <c r="H16" s="343"/>
    </row>
    <row r="17" spans="3:8" ht="17.25" x14ac:dyDescent="0.3">
      <c r="C17" s="343"/>
      <c r="D17" s="343"/>
      <c r="E17" s="343"/>
      <c r="F17" s="343"/>
      <c r="G17" s="343"/>
      <c r="H17" s="343"/>
    </row>
  </sheetData>
  <mergeCells count="2">
    <mergeCell ref="B2:H2"/>
    <mergeCell ref="B12:H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5:R74"/>
  <sheetViews>
    <sheetView topLeftCell="A40" workbookViewId="0">
      <selection activeCell="R7" sqref="R7:R21"/>
    </sheetView>
  </sheetViews>
  <sheetFormatPr defaultRowHeight="15" x14ac:dyDescent="0.25"/>
  <cols>
    <col min="18" max="18" width="33" customWidth="1"/>
  </cols>
  <sheetData>
    <row r="5" spans="5:18" x14ac:dyDescent="0.25">
      <c r="E5" t="s">
        <v>2334</v>
      </c>
      <c r="F5" t="s">
        <v>121</v>
      </c>
      <c r="G5" t="s">
        <v>2335</v>
      </c>
      <c r="H5" t="s">
        <v>2336</v>
      </c>
      <c r="I5" t="s">
        <v>1841</v>
      </c>
      <c r="J5" t="s">
        <v>2337</v>
      </c>
      <c r="K5" t="s">
        <v>2338</v>
      </c>
      <c r="L5">
        <v>451</v>
      </c>
      <c r="M5">
        <v>0.32</v>
      </c>
      <c r="N5">
        <v>0</v>
      </c>
      <c r="O5">
        <v>0</v>
      </c>
      <c r="P5">
        <v>3.6150000000000002</v>
      </c>
      <c r="Q5">
        <v>34</v>
      </c>
      <c r="R5" t="s">
        <v>613</v>
      </c>
    </row>
    <row r="6" spans="5:18" x14ac:dyDescent="0.25">
      <c r="E6" t="s">
        <v>2339</v>
      </c>
      <c r="F6" t="s">
        <v>121</v>
      </c>
      <c r="G6" t="s">
        <v>2340</v>
      </c>
      <c r="H6" t="s">
        <v>2341</v>
      </c>
      <c r="I6" t="s">
        <v>1025</v>
      </c>
      <c r="J6" t="s">
        <v>2342</v>
      </c>
      <c r="K6" t="s">
        <v>2343</v>
      </c>
      <c r="O6">
        <v>49.4</v>
      </c>
      <c r="P6">
        <v>1250</v>
      </c>
      <c r="Q6">
        <v>8</v>
      </c>
      <c r="R6" t="s">
        <v>2344</v>
      </c>
    </row>
    <row r="7" spans="5:18" x14ac:dyDescent="0.25">
      <c r="E7" t="s">
        <v>2345</v>
      </c>
      <c r="F7" t="s">
        <v>121</v>
      </c>
      <c r="G7" t="s">
        <v>2346</v>
      </c>
      <c r="H7" t="s">
        <v>2347</v>
      </c>
      <c r="I7" t="s">
        <v>1841</v>
      </c>
      <c r="K7" t="s">
        <v>2009</v>
      </c>
      <c r="P7">
        <v>0.8</v>
      </c>
      <c r="Q7">
        <v>7</v>
      </c>
      <c r="R7" t="s">
        <v>91</v>
      </c>
    </row>
    <row r="8" spans="5:18" x14ac:dyDescent="0.25">
      <c r="E8">
        <v>45028</v>
      </c>
      <c r="F8" t="s">
        <v>28</v>
      </c>
      <c r="G8" t="s">
        <v>2348</v>
      </c>
      <c r="H8" t="s">
        <v>1349</v>
      </c>
      <c r="I8" t="s">
        <v>2349</v>
      </c>
      <c r="J8" t="s">
        <v>2350</v>
      </c>
      <c r="K8" t="s">
        <v>90</v>
      </c>
      <c r="L8">
        <v>10.1</v>
      </c>
      <c r="M8">
        <v>15</v>
      </c>
      <c r="N8" t="s">
        <v>2349</v>
      </c>
      <c r="O8" t="s">
        <v>2349</v>
      </c>
      <c r="P8">
        <v>413096.28</v>
      </c>
      <c r="Q8" t="s">
        <v>2349</v>
      </c>
      <c r="R8" t="s">
        <v>840</v>
      </c>
    </row>
    <row r="9" spans="5:18" x14ac:dyDescent="0.25">
      <c r="E9">
        <v>45028</v>
      </c>
      <c r="F9" t="s">
        <v>28</v>
      </c>
      <c r="G9" t="s">
        <v>2351</v>
      </c>
      <c r="H9" t="s">
        <v>1349</v>
      </c>
      <c r="I9" t="s">
        <v>2349</v>
      </c>
      <c r="J9" t="s">
        <v>2352</v>
      </c>
      <c r="K9" t="s">
        <v>90</v>
      </c>
      <c r="L9">
        <v>26.6</v>
      </c>
      <c r="M9">
        <v>18</v>
      </c>
      <c r="N9" t="s">
        <v>2349</v>
      </c>
      <c r="O9" t="s">
        <v>2349</v>
      </c>
      <c r="P9">
        <v>584162.87</v>
      </c>
      <c r="Q9" t="s">
        <v>2349</v>
      </c>
      <c r="R9" t="s">
        <v>840</v>
      </c>
    </row>
    <row r="10" spans="5:18" x14ac:dyDescent="0.25">
      <c r="E10">
        <v>45028</v>
      </c>
      <c r="F10" t="s">
        <v>28</v>
      </c>
      <c r="G10" t="s">
        <v>2353</v>
      </c>
      <c r="H10" t="s">
        <v>1349</v>
      </c>
      <c r="I10" t="s">
        <v>2349</v>
      </c>
      <c r="J10" t="s">
        <v>2354</v>
      </c>
      <c r="K10" t="s">
        <v>90</v>
      </c>
      <c r="L10">
        <v>13.4</v>
      </c>
      <c r="M10">
        <v>12</v>
      </c>
      <c r="N10" t="s">
        <v>2349</v>
      </c>
      <c r="O10" t="s">
        <v>2349</v>
      </c>
      <c r="P10">
        <v>486531.24</v>
      </c>
      <c r="Q10" t="s">
        <v>2349</v>
      </c>
      <c r="R10" t="s">
        <v>840</v>
      </c>
    </row>
    <row r="11" spans="5:18" x14ac:dyDescent="0.25">
      <c r="E11">
        <v>45028</v>
      </c>
      <c r="F11" t="s">
        <v>28</v>
      </c>
      <c r="G11" t="s">
        <v>2355</v>
      </c>
      <c r="H11" t="s">
        <v>1349</v>
      </c>
      <c r="I11" t="s">
        <v>2349</v>
      </c>
      <c r="J11" t="s">
        <v>2356</v>
      </c>
      <c r="K11" t="s">
        <v>90</v>
      </c>
      <c r="L11">
        <v>64.900000000000006</v>
      </c>
      <c r="M11">
        <v>15</v>
      </c>
      <c r="N11" t="s">
        <v>2349</v>
      </c>
      <c r="O11" t="s">
        <v>2349</v>
      </c>
      <c r="P11">
        <v>511996.69</v>
      </c>
      <c r="Q11" t="s">
        <v>2349</v>
      </c>
      <c r="R11" t="s">
        <v>840</v>
      </c>
    </row>
    <row r="12" spans="5:18" x14ac:dyDescent="0.25">
      <c r="E12" t="s">
        <v>2357</v>
      </c>
      <c r="F12" t="s">
        <v>136</v>
      </c>
      <c r="G12" t="s">
        <v>2358</v>
      </c>
      <c r="H12" t="s">
        <v>2359</v>
      </c>
      <c r="I12" t="s">
        <v>1025</v>
      </c>
      <c r="J12" t="s">
        <v>2360</v>
      </c>
      <c r="K12" t="s">
        <v>2361</v>
      </c>
      <c r="L12">
        <v>1040</v>
      </c>
      <c r="N12">
        <v>52</v>
      </c>
      <c r="P12">
        <v>0.22800000000000001</v>
      </c>
      <c r="Q12">
        <v>10</v>
      </c>
      <c r="R12" t="s">
        <v>2362</v>
      </c>
    </row>
    <row r="13" spans="5:18" x14ac:dyDescent="0.25">
      <c r="E13" t="s">
        <v>2363</v>
      </c>
      <c r="F13" t="s">
        <v>2364</v>
      </c>
      <c r="G13" t="s">
        <v>2365</v>
      </c>
      <c r="H13" t="s">
        <v>326</v>
      </c>
      <c r="I13" t="s">
        <v>1025</v>
      </c>
      <c r="J13" t="s">
        <v>2366</v>
      </c>
      <c r="K13" t="s">
        <v>1693</v>
      </c>
      <c r="L13">
        <v>6000</v>
      </c>
      <c r="M13">
        <v>7.9</v>
      </c>
      <c r="P13">
        <v>6.4824999999999999</v>
      </c>
      <c r="Q13">
        <v>57</v>
      </c>
      <c r="R13" t="s">
        <v>2367</v>
      </c>
    </row>
    <row r="14" spans="5:18" x14ac:dyDescent="0.25">
      <c r="E14" t="s">
        <v>2345</v>
      </c>
      <c r="F14" t="s">
        <v>2368</v>
      </c>
      <c r="G14" t="s">
        <v>2369</v>
      </c>
      <c r="H14" t="s">
        <v>295</v>
      </c>
      <c r="I14" t="s">
        <v>1025</v>
      </c>
      <c r="J14" t="s">
        <v>2370</v>
      </c>
      <c r="K14" t="s">
        <v>522</v>
      </c>
      <c r="L14" t="s">
        <v>1693</v>
      </c>
      <c r="M14" t="s">
        <v>1693</v>
      </c>
      <c r="P14" t="s">
        <v>1693</v>
      </c>
      <c r="Q14">
        <v>15</v>
      </c>
      <c r="R14" t="s">
        <v>2367</v>
      </c>
    </row>
    <row r="15" spans="5:18" x14ac:dyDescent="0.25">
      <c r="E15" t="s">
        <v>2371</v>
      </c>
      <c r="F15" t="s">
        <v>136</v>
      </c>
      <c r="G15" t="s">
        <v>2372</v>
      </c>
      <c r="H15" t="s">
        <v>2373</v>
      </c>
      <c r="I15" t="s">
        <v>2374</v>
      </c>
      <c r="J15" t="s">
        <v>2375</v>
      </c>
      <c r="R15" t="s">
        <v>2376</v>
      </c>
    </row>
    <row r="16" spans="5:18" x14ac:dyDescent="0.25">
      <c r="E16" t="s">
        <v>2377</v>
      </c>
      <c r="F16" t="s">
        <v>2378</v>
      </c>
      <c r="G16" t="s">
        <v>2379</v>
      </c>
      <c r="H16" t="s">
        <v>2380</v>
      </c>
      <c r="I16" t="s">
        <v>1841</v>
      </c>
      <c r="J16" t="s">
        <v>2381</v>
      </c>
      <c r="K16" t="s">
        <v>1693</v>
      </c>
      <c r="L16">
        <v>1250</v>
      </c>
      <c r="M16" t="s">
        <v>2382</v>
      </c>
      <c r="P16">
        <v>6.13</v>
      </c>
      <c r="Q16">
        <v>14</v>
      </c>
      <c r="R16" t="s">
        <v>2383</v>
      </c>
    </row>
    <row r="17" spans="5:18" x14ac:dyDescent="0.25">
      <c r="E17" t="s">
        <v>2377</v>
      </c>
      <c r="F17" t="s">
        <v>2378</v>
      </c>
      <c r="G17" t="s">
        <v>2384</v>
      </c>
      <c r="H17" t="s">
        <v>2380</v>
      </c>
      <c r="I17" t="s">
        <v>1841</v>
      </c>
      <c r="J17" t="s">
        <v>2385</v>
      </c>
      <c r="K17" t="s">
        <v>1693</v>
      </c>
      <c r="L17">
        <v>1290</v>
      </c>
      <c r="M17" t="s">
        <v>2386</v>
      </c>
      <c r="P17">
        <v>6.15</v>
      </c>
      <c r="Q17" t="s">
        <v>1693</v>
      </c>
      <c r="R17" t="s">
        <v>2383</v>
      </c>
    </row>
    <row r="18" spans="5:18" x14ac:dyDescent="0.25">
      <c r="E18" t="s">
        <v>2377</v>
      </c>
      <c r="F18" t="s">
        <v>2378</v>
      </c>
      <c r="G18" t="s">
        <v>2387</v>
      </c>
      <c r="H18" t="s">
        <v>2380</v>
      </c>
      <c r="I18" t="s">
        <v>1841</v>
      </c>
      <c r="J18" t="s">
        <v>2388</v>
      </c>
      <c r="K18" t="s">
        <v>1693</v>
      </c>
      <c r="L18">
        <v>1500</v>
      </c>
      <c r="M18" t="s">
        <v>2389</v>
      </c>
      <c r="P18">
        <v>6.1</v>
      </c>
      <c r="Q18" t="s">
        <v>1693</v>
      </c>
      <c r="R18" t="s">
        <v>2383</v>
      </c>
    </row>
    <row r="19" spans="5:18" x14ac:dyDescent="0.25">
      <c r="E19" t="s">
        <v>2377</v>
      </c>
      <c r="F19" t="s">
        <v>2378</v>
      </c>
      <c r="G19" t="s">
        <v>2390</v>
      </c>
      <c r="H19" t="s">
        <v>2380</v>
      </c>
      <c r="I19" t="s">
        <v>1841</v>
      </c>
      <c r="J19" t="s">
        <v>2391</v>
      </c>
      <c r="K19" t="s">
        <v>1693</v>
      </c>
      <c r="L19">
        <v>980</v>
      </c>
      <c r="M19" t="s">
        <v>2392</v>
      </c>
      <c r="P19">
        <v>6.14</v>
      </c>
      <c r="Q19" t="s">
        <v>1693</v>
      </c>
      <c r="R19" t="s">
        <v>2383</v>
      </c>
    </row>
    <row r="20" spans="5:18" x14ac:dyDescent="0.25">
      <c r="E20" t="s">
        <v>2393</v>
      </c>
      <c r="F20" t="s">
        <v>2368</v>
      </c>
      <c r="G20" t="s">
        <v>2394</v>
      </c>
      <c r="H20" t="s">
        <v>2395</v>
      </c>
      <c r="I20" t="s">
        <v>1025</v>
      </c>
      <c r="J20" t="s">
        <v>1693</v>
      </c>
      <c r="K20" t="s">
        <v>2396</v>
      </c>
      <c r="L20" t="s">
        <v>171</v>
      </c>
      <c r="M20" t="s">
        <v>1693</v>
      </c>
      <c r="P20" t="s">
        <v>1693</v>
      </c>
      <c r="Q20" t="s">
        <v>1693</v>
      </c>
      <c r="R20" t="s">
        <v>2397</v>
      </c>
    </row>
    <row r="21" spans="5:18" x14ac:dyDescent="0.25">
      <c r="E21" t="s">
        <v>2393</v>
      </c>
      <c r="F21" t="s">
        <v>2368</v>
      </c>
      <c r="G21" t="s">
        <v>2398</v>
      </c>
      <c r="H21" t="s">
        <v>2395</v>
      </c>
      <c r="I21" t="s">
        <v>1025</v>
      </c>
      <c r="J21" t="s">
        <v>1693</v>
      </c>
      <c r="K21" t="s">
        <v>2396</v>
      </c>
      <c r="L21" t="s">
        <v>171</v>
      </c>
      <c r="M21" t="s">
        <v>1693</v>
      </c>
      <c r="P21" t="s">
        <v>1693</v>
      </c>
      <c r="Q21" t="s">
        <v>1693</v>
      </c>
      <c r="R21" t="s">
        <v>2397</v>
      </c>
    </row>
    <row r="22" spans="5:18" x14ac:dyDescent="0.25">
      <c r="E22" t="s">
        <v>2399</v>
      </c>
      <c r="F22" t="s">
        <v>2400</v>
      </c>
      <c r="G22" t="s">
        <v>2401</v>
      </c>
      <c r="H22" t="s">
        <v>295</v>
      </c>
      <c r="I22" t="s">
        <v>1025</v>
      </c>
      <c r="J22" t="s">
        <v>2402</v>
      </c>
      <c r="K22" t="s">
        <v>1844</v>
      </c>
      <c r="L22">
        <v>3700</v>
      </c>
      <c r="M22">
        <v>6.1</v>
      </c>
      <c r="O22">
        <v>18.2</v>
      </c>
      <c r="P22">
        <v>17184959.73</v>
      </c>
      <c r="Q22">
        <v>42</v>
      </c>
      <c r="R22" t="s">
        <v>2403</v>
      </c>
    </row>
    <row r="23" spans="5:18" x14ac:dyDescent="0.25">
      <c r="E23" t="s">
        <v>2404</v>
      </c>
      <c r="F23" t="s">
        <v>2405</v>
      </c>
      <c r="G23" t="s">
        <v>2406</v>
      </c>
      <c r="H23" t="s">
        <v>2407</v>
      </c>
      <c r="I23" t="s">
        <v>52</v>
      </c>
      <c r="J23" t="s">
        <v>2349</v>
      </c>
      <c r="K23" t="s">
        <v>2408</v>
      </c>
      <c r="L23">
        <v>12</v>
      </c>
      <c r="M23">
        <v>20</v>
      </c>
      <c r="N23" t="s">
        <v>2349</v>
      </c>
      <c r="O23" t="s">
        <v>2349</v>
      </c>
      <c r="P23">
        <v>7500000</v>
      </c>
      <c r="Q23" t="s">
        <v>2409</v>
      </c>
      <c r="R23" t="s">
        <v>2410</v>
      </c>
    </row>
    <row r="24" spans="5:18" x14ac:dyDescent="0.25">
      <c r="E24" t="s">
        <v>2404</v>
      </c>
      <c r="F24" t="s">
        <v>2405</v>
      </c>
      <c r="G24" t="s">
        <v>2411</v>
      </c>
      <c r="H24" t="s">
        <v>935</v>
      </c>
      <c r="I24" t="s">
        <v>52</v>
      </c>
      <c r="J24" t="s">
        <v>2349</v>
      </c>
      <c r="K24" t="s">
        <v>2349</v>
      </c>
      <c r="L24">
        <v>21</v>
      </c>
      <c r="M24">
        <v>15</v>
      </c>
      <c r="N24" t="s">
        <v>2349</v>
      </c>
      <c r="O24" t="s">
        <v>2349</v>
      </c>
      <c r="P24">
        <v>1678000</v>
      </c>
      <c r="Q24" t="s">
        <v>2409</v>
      </c>
      <c r="R24" t="s">
        <v>2410</v>
      </c>
    </row>
    <row r="25" spans="5:18" x14ac:dyDescent="0.25">
      <c r="E25" t="s">
        <v>2393</v>
      </c>
      <c r="F25" t="s">
        <v>2368</v>
      </c>
      <c r="G25" t="s">
        <v>2412</v>
      </c>
      <c r="H25" t="s">
        <v>2395</v>
      </c>
      <c r="I25" t="s">
        <v>1025</v>
      </c>
      <c r="J25" t="s">
        <v>1693</v>
      </c>
      <c r="K25" t="s">
        <v>2396</v>
      </c>
      <c r="L25" t="s">
        <v>171</v>
      </c>
      <c r="M25" t="s">
        <v>1693</v>
      </c>
      <c r="P25" t="s">
        <v>1693</v>
      </c>
      <c r="Q25" t="s">
        <v>1693</v>
      </c>
      <c r="R25" t="s">
        <v>50</v>
      </c>
    </row>
    <row r="26" spans="5:18" x14ac:dyDescent="0.25">
      <c r="E26" t="s">
        <v>2413</v>
      </c>
      <c r="F26" t="s">
        <v>121</v>
      </c>
      <c r="G26" t="s">
        <v>325</v>
      </c>
      <c r="H26" t="s">
        <v>2414</v>
      </c>
      <c r="I26" t="s">
        <v>1841</v>
      </c>
      <c r="J26" t="s">
        <v>2415</v>
      </c>
      <c r="K26" t="s">
        <v>2037</v>
      </c>
      <c r="L26">
        <v>15000</v>
      </c>
      <c r="P26">
        <v>0.45</v>
      </c>
      <c r="Q26">
        <v>10</v>
      </c>
      <c r="R26" t="s">
        <v>300</v>
      </c>
    </row>
    <row r="27" spans="5:18" x14ac:dyDescent="0.25">
      <c r="E27" t="s">
        <v>2416</v>
      </c>
      <c r="F27" t="s">
        <v>28</v>
      </c>
      <c r="G27" t="s">
        <v>2417</v>
      </c>
      <c r="H27" t="s">
        <v>326</v>
      </c>
      <c r="I27" t="s">
        <v>2418</v>
      </c>
      <c r="J27" t="s">
        <v>2419</v>
      </c>
      <c r="K27" t="s">
        <v>2420</v>
      </c>
      <c r="L27">
        <v>1246</v>
      </c>
      <c r="M27">
        <v>4.7300000000000004</v>
      </c>
      <c r="N27">
        <v>0</v>
      </c>
      <c r="O27">
        <v>0</v>
      </c>
      <c r="P27">
        <v>18.7</v>
      </c>
      <c r="Q27">
        <v>114</v>
      </c>
      <c r="R27" t="s">
        <v>267</v>
      </c>
    </row>
    <row r="28" spans="5:18" x14ac:dyDescent="0.25">
      <c r="E28" t="s">
        <v>2416</v>
      </c>
      <c r="F28" t="s">
        <v>121</v>
      </c>
      <c r="G28" t="s">
        <v>2421</v>
      </c>
      <c r="H28" t="s">
        <v>2422</v>
      </c>
      <c r="I28" t="s">
        <v>1841</v>
      </c>
      <c r="J28" t="s">
        <v>2423</v>
      </c>
      <c r="K28" t="s">
        <v>2424</v>
      </c>
      <c r="L28">
        <v>0</v>
      </c>
      <c r="M28">
        <v>0</v>
      </c>
      <c r="N28">
        <v>24.3</v>
      </c>
      <c r="O28">
        <v>25.7</v>
      </c>
      <c r="P28">
        <v>0.16700000000000001</v>
      </c>
      <c r="Q28">
        <v>10</v>
      </c>
      <c r="R28" t="s">
        <v>267</v>
      </c>
    </row>
    <row r="29" spans="5:18" x14ac:dyDescent="0.25">
      <c r="E29" t="s">
        <v>2425</v>
      </c>
      <c r="F29" t="s">
        <v>136</v>
      </c>
      <c r="G29" t="s">
        <v>2426</v>
      </c>
      <c r="H29" t="s">
        <v>2427</v>
      </c>
      <c r="I29" t="s">
        <v>2374</v>
      </c>
      <c r="J29" t="s">
        <v>2428</v>
      </c>
      <c r="L29">
        <v>200</v>
      </c>
      <c r="M29">
        <v>0.92</v>
      </c>
      <c r="N29">
        <v>1</v>
      </c>
      <c r="O29">
        <v>1.66</v>
      </c>
      <c r="P29">
        <v>0.25700000000000001</v>
      </c>
      <c r="Q29">
        <v>15</v>
      </c>
      <c r="R29" t="s">
        <v>267</v>
      </c>
    </row>
    <row r="30" spans="5:18" x14ac:dyDescent="0.25">
      <c r="E30" t="s">
        <v>2371</v>
      </c>
      <c r="F30" t="s">
        <v>121</v>
      </c>
      <c r="G30" t="s">
        <v>2429</v>
      </c>
      <c r="H30" t="s">
        <v>2430</v>
      </c>
      <c r="I30" t="s">
        <v>2374</v>
      </c>
      <c r="J30" t="s">
        <v>2431</v>
      </c>
      <c r="K30" t="s">
        <v>2009</v>
      </c>
      <c r="P30">
        <v>0.14000000000000001</v>
      </c>
      <c r="Q30">
        <v>10</v>
      </c>
      <c r="R30" t="s">
        <v>267</v>
      </c>
    </row>
    <row r="31" spans="5:18" x14ac:dyDescent="0.25">
      <c r="E31" t="s">
        <v>2345</v>
      </c>
      <c r="F31" t="s">
        <v>2432</v>
      </c>
      <c r="G31" t="s">
        <v>2433</v>
      </c>
      <c r="H31" t="s">
        <v>2434</v>
      </c>
      <c r="I31" t="s">
        <v>2374</v>
      </c>
      <c r="J31" t="s">
        <v>2435</v>
      </c>
      <c r="P31">
        <v>2.23E-2</v>
      </c>
      <c r="R31" t="s">
        <v>267</v>
      </c>
    </row>
    <row r="32" spans="5:18" x14ac:dyDescent="0.25">
      <c r="E32" t="s">
        <v>2436</v>
      </c>
      <c r="F32" t="s">
        <v>121</v>
      </c>
      <c r="G32" t="s">
        <v>2437</v>
      </c>
      <c r="H32" t="s">
        <v>2438</v>
      </c>
      <c r="I32" t="s">
        <v>1841</v>
      </c>
      <c r="J32" t="s">
        <v>2439</v>
      </c>
      <c r="K32" t="s">
        <v>2440</v>
      </c>
      <c r="L32">
        <v>1.6</v>
      </c>
      <c r="M32">
        <v>0.2</v>
      </c>
      <c r="P32">
        <v>0.36</v>
      </c>
      <c r="Q32">
        <v>22</v>
      </c>
      <c r="R32" t="s">
        <v>267</v>
      </c>
    </row>
    <row r="33" spans="5:18" x14ac:dyDescent="0.25">
      <c r="E33" t="s">
        <v>2436</v>
      </c>
      <c r="F33" t="s">
        <v>23</v>
      </c>
      <c r="G33" t="s">
        <v>2441</v>
      </c>
      <c r="H33" t="s">
        <v>2442</v>
      </c>
      <c r="I33" t="s">
        <v>1841</v>
      </c>
      <c r="J33" t="s">
        <v>2443</v>
      </c>
      <c r="K33" t="s">
        <v>1505</v>
      </c>
      <c r="L33" t="s">
        <v>2444</v>
      </c>
      <c r="M33" t="s">
        <v>2445</v>
      </c>
      <c r="P33">
        <v>0.35</v>
      </c>
      <c r="Q33">
        <v>14</v>
      </c>
      <c r="R33" t="s">
        <v>300</v>
      </c>
    </row>
    <row r="34" spans="5:18" x14ac:dyDescent="0.25">
      <c r="E34" t="s">
        <v>2436</v>
      </c>
      <c r="F34" t="s">
        <v>23</v>
      </c>
      <c r="G34" t="s">
        <v>2446</v>
      </c>
      <c r="H34" t="s">
        <v>2447</v>
      </c>
      <c r="I34" t="s">
        <v>1841</v>
      </c>
      <c r="J34" t="s">
        <v>2448</v>
      </c>
      <c r="K34" t="s">
        <v>1505</v>
      </c>
      <c r="L34" t="s">
        <v>2449</v>
      </c>
      <c r="M34" t="s">
        <v>2450</v>
      </c>
      <c r="P34">
        <v>0.5</v>
      </c>
      <c r="Q34">
        <v>20</v>
      </c>
      <c r="R34" t="s">
        <v>300</v>
      </c>
    </row>
    <row r="35" spans="5:18" x14ac:dyDescent="0.25">
      <c r="E35" t="s">
        <v>2451</v>
      </c>
      <c r="F35" t="s">
        <v>2452</v>
      </c>
      <c r="G35" t="s">
        <v>2453</v>
      </c>
      <c r="H35" t="s">
        <v>295</v>
      </c>
      <c r="I35" t="s">
        <v>1025</v>
      </c>
      <c r="J35" t="s">
        <v>2454</v>
      </c>
      <c r="K35" t="s">
        <v>1693</v>
      </c>
      <c r="L35">
        <v>3800</v>
      </c>
      <c r="M35">
        <v>16.2</v>
      </c>
      <c r="P35" t="s">
        <v>1693</v>
      </c>
      <c r="Q35" t="s">
        <v>1693</v>
      </c>
      <c r="R35" t="s">
        <v>300</v>
      </c>
    </row>
    <row r="36" spans="5:18" x14ac:dyDescent="0.25">
      <c r="E36" t="s">
        <v>2363</v>
      </c>
      <c r="F36" t="s">
        <v>2364</v>
      </c>
      <c r="G36" t="s">
        <v>2455</v>
      </c>
      <c r="H36" t="s">
        <v>2456</v>
      </c>
      <c r="I36" t="s">
        <v>1025</v>
      </c>
      <c r="J36" t="s">
        <v>2457</v>
      </c>
      <c r="K36" t="s">
        <v>1693</v>
      </c>
      <c r="L36">
        <v>5000</v>
      </c>
      <c r="M36">
        <v>25.62</v>
      </c>
      <c r="P36">
        <v>9.9849999999999994</v>
      </c>
      <c r="Q36">
        <v>65</v>
      </c>
      <c r="R36" t="s">
        <v>300</v>
      </c>
    </row>
    <row r="37" spans="5:18" x14ac:dyDescent="0.25">
      <c r="E37" t="s">
        <v>2458</v>
      </c>
      <c r="F37" t="s">
        <v>2364</v>
      </c>
      <c r="G37" t="s">
        <v>2459</v>
      </c>
      <c r="H37" t="s">
        <v>326</v>
      </c>
      <c r="I37" t="s">
        <v>1025</v>
      </c>
      <c r="J37" t="s">
        <v>2460</v>
      </c>
      <c r="K37" t="s">
        <v>1693</v>
      </c>
      <c r="L37">
        <v>3950</v>
      </c>
      <c r="M37">
        <v>17.84</v>
      </c>
      <c r="P37">
        <v>9985</v>
      </c>
      <c r="Q37" t="s">
        <v>1693</v>
      </c>
      <c r="R37" t="s">
        <v>300</v>
      </c>
    </row>
    <row r="38" spans="5:18" x14ac:dyDescent="0.25">
      <c r="E38" t="s">
        <v>2461</v>
      </c>
      <c r="F38" t="s">
        <v>2462</v>
      </c>
      <c r="G38" t="s">
        <v>2463</v>
      </c>
      <c r="H38" t="s">
        <v>2464</v>
      </c>
      <c r="I38" t="s">
        <v>1025</v>
      </c>
      <c r="J38" t="s">
        <v>2465</v>
      </c>
      <c r="K38" t="s">
        <v>1693</v>
      </c>
      <c r="L38" t="s">
        <v>1693</v>
      </c>
      <c r="M38">
        <v>28</v>
      </c>
      <c r="P38">
        <v>265000</v>
      </c>
      <c r="Q38">
        <v>10</v>
      </c>
      <c r="R38" t="s">
        <v>300</v>
      </c>
    </row>
    <row r="39" spans="5:18" x14ac:dyDescent="0.25">
      <c r="E39" t="s">
        <v>2466</v>
      </c>
      <c r="F39" t="s">
        <v>2467</v>
      </c>
      <c r="G39" t="s">
        <v>2468</v>
      </c>
      <c r="H39" t="s">
        <v>2469</v>
      </c>
      <c r="I39" t="s">
        <v>1025</v>
      </c>
      <c r="J39" t="s">
        <v>2470</v>
      </c>
      <c r="K39" t="s">
        <v>90</v>
      </c>
      <c r="L39">
        <v>850</v>
      </c>
      <c r="M39">
        <v>0.5</v>
      </c>
      <c r="P39" t="s">
        <v>1693</v>
      </c>
      <c r="Q39">
        <v>10</v>
      </c>
      <c r="R39" t="s">
        <v>300</v>
      </c>
    </row>
    <row r="40" spans="5:18" x14ac:dyDescent="0.25">
      <c r="E40" t="s">
        <v>2466</v>
      </c>
      <c r="F40" t="s">
        <v>2467</v>
      </c>
      <c r="G40" t="s">
        <v>2471</v>
      </c>
      <c r="H40" t="s">
        <v>2472</v>
      </c>
      <c r="I40" t="s">
        <v>1025</v>
      </c>
      <c r="J40" t="s">
        <v>2473</v>
      </c>
      <c r="K40" t="s">
        <v>90</v>
      </c>
      <c r="L40">
        <v>500</v>
      </c>
      <c r="M40">
        <v>1.34</v>
      </c>
      <c r="P40" t="s">
        <v>1693</v>
      </c>
      <c r="Q40">
        <v>21</v>
      </c>
      <c r="R40" t="s">
        <v>300</v>
      </c>
    </row>
    <row r="41" spans="5:18" x14ac:dyDescent="0.25">
      <c r="E41" t="s">
        <v>2466</v>
      </c>
      <c r="F41" t="s">
        <v>2467</v>
      </c>
      <c r="G41" t="s">
        <v>2474</v>
      </c>
      <c r="H41" t="s">
        <v>2157</v>
      </c>
      <c r="I41" t="s">
        <v>1025</v>
      </c>
      <c r="J41" t="s">
        <v>2475</v>
      </c>
      <c r="K41" t="s">
        <v>90</v>
      </c>
      <c r="L41">
        <v>680</v>
      </c>
      <c r="M41">
        <v>1.32</v>
      </c>
      <c r="P41" t="s">
        <v>1693</v>
      </c>
      <c r="Q41">
        <v>15</v>
      </c>
      <c r="R41" t="s">
        <v>300</v>
      </c>
    </row>
    <row r="42" spans="5:18" x14ac:dyDescent="0.25">
      <c r="E42" t="s">
        <v>2476</v>
      </c>
      <c r="F42" t="s">
        <v>2477</v>
      </c>
      <c r="G42" t="s">
        <v>2478</v>
      </c>
      <c r="H42" t="s">
        <v>295</v>
      </c>
      <c r="I42" t="s">
        <v>1841</v>
      </c>
      <c r="J42" t="s">
        <v>2479</v>
      </c>
      <c r="K42" t="s">
        <v>2480</v>
      </c>
      <c r="L42">
        <v>4000</v>
      </c>
      <c r="M42">
        <v>9.5</v>
      </c>
      <c r="O42">
        <v>7</v>
      </c>
      <c r="P42">
        <v>8.9540000000000006</v>
      </c>
      <c r="Q42">
        <v>16</v>
      </c>
      <c r="R42" t="s">
        <v>300</v>
      </c>
    </row>
    <row r="43" spans="5:18" x14ac:dyDescent="0.25">
      <c r="E43" t="s">
        <v>2481</v>
      </c>
      <c r="F43" t="s">
        <v>2482</v>
      </c>
      <c r="G43" t="s">
        <v>2483</v>
      </c>
      <c r="H43" t="s">
        <v>295</v>
      </c>
      <c r="I43" t="s">
        <v>1025</v>
      </c>
      <c r="J43" t="s">
        <v>2484</v>
      </c>
      <c r="K43" t="s">
        <v>372</v>
      </c>
      <c r="L43">
        <v>1200</v>
      </c>
      <c r="M43" t="s">
        <v>2485</v>
      </c>
      <c r="P43">
        <v>16</v>
      </c>
      <c r="Q43" t="s">
        <v>1693</v>
      </c>
      <c r="R43" t="s">
        <v>173</v>
      </c>
    </row>
    <row r="44" spans="5:18" x14ac:dyDescent="0.25">
      <c r="E44" t="s">
        <v>2461</v>
      </c>
      <c r="F44" t="s">
        <v>2486</v>
      </c>
      <c r="G44" t="s">
        <v>2487</v>
      </c>
      <c r="H44" t="s">
        <v>2157</v>
      </c>
      <c r="I44" t="s">
        <v>1025</v>
      </c>
      <c r="J44" t="s">
        <v>1693</v>
      </c>
      <c r="K44" t="s">
        <v>1693</v>
      </c>
      <c r="L44" t="s">
        <v>1693</v>
      </c>
      <c r="M44" t="s">
        <v>1693</v>
      </c>
      <c r="P44" t="s">
        <v>1693</v>
      </c>
      <c r="Q44" t="s">
        <v>1693</v>
      </c>
      <c r="R44" t="s">
        <v>2488</v>
      </c>
    </row>
    <row r="45" spans="5:18" x14ac:dyDescent="0.25">
      <c r="E45" t="s">
        <v>2461</v>
      </c>
      <c r="F45" t="s">
        <v>2486</v>
      </c>
      <c r="G45" t="s">
        <v>2489</v>
      </c>
      <c r="H45" t="s">
        <v>2157</v>
      </c>
      <c r="I45" t="s">
        <v>1025</v>
      </c>
      <c r="J45" t="s">
        <v>1693</v>
      </c>
      <c r="K45" t="s">
        <v>1693</v>
      </c>
      <c r="L45" t="s">
        <v>1693</v>
      </c>
      <c r="M45" t="s">
        <v>1693</v>
      </c>
      <c r="P45" t="s">
        <v>1693</v>
      </c>
      <c r="Q45" t="s">
        <v>1693</v>
      </c>
      <c r="R45" t="s">
        <v>2488</v>
      </c>
    </row>
    <row r="46" spans="5:18" x14ac:dyDescent="0.25">
      <c r="E46" t="s">
        <v>2490</v>
      </c>
      <c r="F46" t="s">
        <v>2364</v>
      </c>
      <c r="G46" t="s">
        <v>2491</v>
      </c>
      <c r="H46" t="s">
        <v>326</v>
      </c>
      <c r="I46" t="s">
        <v>1025</v>
      </c>
      <c r="J46" t="s">
        <v>1693</v>
      </c>
      <c r="K46" t="s">
        <v>1693</v>
      </c>
      <c r="L46" t="s">
        <v>1693</v>
      </c>
      <c r="M46" t="s">
        <v>1693</v>
      </c>
      <c r="P46" t="s">
        <v>1693</v>
      </c>
      <c r="Q46" t="s">
        <v>1693</v>
      </c>
      <c r="R46" t="s">
        <v>2492</v>
      </c>
    </row>
    <row r="47" spans="5:18" x14ac:dyDescent="0.25">
      <c r="E47" t="s">
        <v>2490</v>
      </c>
      <c r="F47" t="s">
        <v>2364</v>
      </c>
      <c r="G47" t="s">
        <v>2493</v>
      </c>
      <c r="H47" t="s">
        <v>326</v>
      </c>
      <c r="I47" t="s">
        <v>1025</v>
      </c>
      <c r="J47" t="s">
        <v>1693</v>
      </c>
      <c r="K47" t="s">
        <v>1693</v>
      </c>
      <c r="L47" t="s">
        <v>1693</v>
      </c>
      <c r="M47" t="s">
        <v>1693</v>
      </c>
      <c r="P47" t="s">
        <v>1693</v>
      </c>
      <c r="Q47" t="s">
        <v>1693</v>
      </c>
      <c r="R47" t="s">
        <v>2492</v>
      </c>
    </row>
    <row r="48" spans="5:18" x14ac:dyDescent="0.25">
      <c r="E48" t="s">
        <v>2494</v>
      </c>
      <c r="F48" t="s">
        <v>2364</v>
      </c>
      <c r="G48" t="s">
        <v>2495</v>
      </c>
      <c r="H48" t="s">
        <v>326</v>
      </c>
      <c r="I48" t="s">
        <v>1025</v>
      </c>
      <c r="J48" t="s">
        <v>1693</v>
      </c>
      <c r="K48" t="s">
        <v>1693</v>
      </c>
      <c r="L48">
        <v>3950</v>
      </c>
      <c r="M48">
        <v>15.6</v>
      </c>
      <c r="P48">
        <v>11233</v>
      </c>
      <c r="Q48">
        <v>80</v>
      </c>
      <c r="R48" t="s">
        <v>2496</v>
      </c>
    </row>
    <row r="49" spans="5:18" x14ac:dyDescent="0.25">
      <c r="E49" t="s">
        <v>2497</v>
      </c>
      <c r="F49" t="s">
        <v>28</v>
      </c>
      <c r="G49" t="s">
        <v>2052</v>
      </c>
      <c r="H49" t="s">
        <v>2053</v>
      </c>
      <c r="I49" t="s">
        <v>1841</v>
      </c>
      <c r="J49" t="s">
        <v>159</v>
      </c>
      <c r="K49" t="s">
        <v>1505</v>
      </c>
      <c r="P49">
        <v>0.47199999999999998</v>
      </c>
      <c r="R49" t="s">
        <v>2498</v>
      </c>
    </row>
    <row r="50" spans="5:18" x14ac:dyDescent="0.25">
      <c r="E50" t="s">
        <v>2497</v>
      </c>
      <c r="F50" t="s">
        <v>28</v>
      </c>
      <c r="G50" t="s">
        <v>2055</v>
      </c>
      <c r="H50" t="s">
        <v>2053</v>
      </c>
      <c r="I50" t="s">
        <v>1841</v>
      </c>
      <c r="J50" t="s">
        <v>159</v>
      </c>
      <c r="K50" t="s">
        <v>1505</v>
      </c>
      <c r="P50">
        <v>0.47199999999999998</v>
      </c>
      <c r="R50" t="s">
        <v>2498</v>
      </c>
    </row>
    <row r="51" spans="5:18" x14ac:dyDescent="0.25">
      <c r="E51" t="s">
        <v>2377</v>
      </c>
      <c r="F51" t="s">
        <v>136</v>
      </c>
      <c r="G51" t="s">
        <v>2499</v>
      </c>
      <c r="H51" t="s">
        <v>2500</v>
      </c>
      <c r="I51" t="s">
        <v>1025</v>
      </c>
      <c r="J51" t="s">
        <v>2501</v>
      </c>
      <c r="K51" t="s">
        <v>2502</v>
      </c>
      <c r="L51">
        <v>0</v>
      </c>
      <c r="O51">
        <v>0.7</v>
      </c>
      <c r="P51">
        <v>0.32096000000000002</v>
      </c>
      <c r="Q51">
        <v>12</v>
      </c>
      <c r="R51" t="s">
        <v>185</v>
      </c>
    </row>
    <row r="52" spans="5:18" x14ac:dyDescent="0.25">
      <c r="E52" t="s">
        <v>2503</v>
      </c>
      <c r="F52" t="s">
        <v>136</v>
      </c>
      <c r="G52" t="s">
        <v>2504</v>
      </c>
      <c r="H52" t="s">
        <v>2500</v>
      </c>
      <c r="I52" t="s">
        <v>1025</v>
      </c>
      <c r="J52" t="s">
        <v>2501</v>
      </c>
      <c r="K52" t="s">
        <v>2502</v>
      </c>
      <c r="L52">
        <v>0</v>
      </c>
      <c r="O52">
        <v>6.32</v>
      </c>
      <c r="P52">
        <v>0.32096000000000002</v>
      </c>
      <c r="Q52">
        <v>12</v>
      </c>
      <c r="R52" t="s">
        <v>185</v>
      </c>
    </row>
    <row r="53" spans="5:18" x14ac:dyDescent="0.25">
      <c r="E53" t="s">
        <v>2503</v>
      </c>
      <c r="F53" t="s">
        <v>136</v>
      </c>
      <c r="G53" t="s">
        <v>2505</v>
      </c>
      <c r="H53" t="s">
        <v>2500</v>
      </c>
      <c r="I53" t="s">
        <v>1025</v>
      </c>
      <c r="J53" t="s">
        <v>2506</v>
      </c>
      <c r="K53" t="s">
        <v>2502</v>
      </c>
      <c r="O53">
        <v>4.32</v>
      </c>
      <c r="P53">
        <v>0.32096000000000002</v>
      </c>
      <c r="Q53">
        <v>12</v>
      </c>
      <c r="R53" t="s">
        <v>185</v>
      </c>
    </row>
    <row r="54" spans="5:18" x14ac:dyDescent="0.25">
      <c r="E54" t="s">
        <v>2357</v>
      </c>
      <c r="F54" t="s">
        <v>136</v>
      </c>
      <c r="G54" t="s">
        <v>2507</v>
      </c>
      <c r="H54" t="s">
        <v>2508</v>
      </c>
      <c r="I54" t="s">
        <v>1025</v>
      </c>
      <c r="J54" t="s">
        <v>2509</v>
      </c>
      <c r="K54" t="s">
        <v>2510</v>
      </c>
      <c r="L54">
        <v>1000</v>
      </c>
      <c r="N54">
        <v>7</v>
      </c>
      <c r="P54">
        <v>5.0449999999999999</v>
      </c>
      <c r="Q54">
        <v>40</v>
      </c>
      <c r="R54" t="s">
        <v>185</v>
      </c>
    </row>
    <row r="55" spans="5:18" x14ac:dyDescent="0.25">
      <c r="E55" t="s">
        <v>2511</v>
      </c>
      <c r="F55" t="s">
        <v>121</v>
      </c>
      <c r="G55" t="s">
        <v>2512</v>
      </c>
      <c r="H55" t="s">
        <v>2513</v>
      </c>
      <c r="I55" t="s">
        <v>1841</v>
      </c>
      <c r="J55" t="s">
        <v>2514</v>
      </c>
      <c r="K55" t="s">
        <v>2037</v>
      </c>
      <c r="L55">
        <v>100</v>
      </c>
      <c r="M55">
        <v>0.52</v>
      </c>
      <c r="N55">
        <v>0</v>
      </c>
      <c r="O55">
        <v>0</v>
      </c>
      <c r="P55">
        <v>0.6</v>
      </c>
      <c r="Q55">
        <v>10</v>
      </c>
      <c r="R55" t="s">
        <v>185</v>
      </c>
    </row>
    <row r="56" spans="5:18" x14ac:dyDescent="0.25">
      <c r="E56" t="s">
        <v>2511</v>
      </c>
      <c r="F56" t="s">
        <v>121</v>
      </c>
      <c r="G56" t="s">
        <v>2515</v>
      </c>
      <c r="H56" t="s">
        <v>2513</v>
      </c>
      <c r="I56" t="s">
        <v>1841</v>
      </c>
      <c r="J56" t="s">
        <v>2516</v>
      </c>
      <c r="K56" t="s">
        <v>2037</v>
      </c>
      <c r="L56">
        <v>100</v>
      </c>
      <c r="M56">
        <v>1.2</v>
      </c>
      <c r="N56">
        <v>0</v>
      </c>
      <c r="O56">
        <v>0</v>
      </c>
      <c r="P56">
        <v>0.6</v>
      </c>
      <c r="Q56">
        <v>10</v>
      </c>
      <c r="R56" t="s">
        <v>185</v>
      </c>
    </row>
    <row r="57" spans="5:18" x14ac:dyDescent="0.25">
      <c r="E57" t="s">
        <v>2511</v>
      </c>
      <c r="F57" t="s">
        <v>121</v>
      </c>
      <c r="G57" t="s">
        <v>2517</v>
      </c>
      <c r="H57" t="s">
        <v>2513</v>
      </c>
      <c r="I57" t="s">
        <v>1841</v>
      </c>
      <c r="J57" t="s">
        <v>2518</v>
      </c>
      <c r="K57" t="s">
        <v>2037</v>
      </c>
      <c r="L57">
        <v>100</v>
      </c>
      <c r="M57">
        <v>0.27</v>
      </c>
      <c r="N57">
        <v>0</v>
      </c>
      <c r="O57">
        <v>0</v>
      </c>
      <c r="P57">
        <v>0.6</v>
      </c>
      <c r="Q57">
        <v>10</v>
      </c>
      <c r="R57" t="s">
        <v>185</v>
      </c>
    </row>
    <row r="58" spans="5:18" x14ac:dyDescent="0.25">
      <c r="E58" t="s">
        <v>2511</v>
      </c>
      <c r="F58" t="s">
        <v>121</v>
      </c>
      <c r="G58" t="s">
        <v>2519</v>
      </c>
      <c r="H58" t="s">
        <v>2513</v>
      </c>
      <c r="I58" t="s">
        <v>1841</v>
      </c>
      <c r="J58" t="s">
        <v>2516</v>
      </c>
      <c r="K58" t="s">
        <v>2037</v>
      </c>
      <c r="L58">
        <v>100</v>
      </c>
      <c r="M58">
        <v>0.2</v>
      </c>
      <c r="N58">
        <v>0</v>
      </c>
      <c r="O58">
        <v>0</v>
      </c>
      <c r="P58">
        <v>0.6</v>
      </c>
      <c r="Q58">
        <v>10</v>
      </c>
      <c r="R58" t="s">
        <v>185</v>
      </c>
    </row>
    <row r="59" spans="5:18" x14ac:dyDescent="0.25">
      <c r="E59" t="s">
        <v>2511</v>
      </c>
      <c r="F59" t="s">
        <v>121</v>
      </c>
      <c r="G59" t="s">
        <v>2520</v>
      </c>
      <c r="H59" t="s">
        <v>2513</v>
      </c>
      <c r="I59" t="s">
        <v>1841</v>
      </c>
      <c r="J59" t="s">
        <v>2516</v>
      </c>
      <c r="K59" t="s">
        <v>2037</v>
      </c>
      <c r="L59">
        <v>100</v>
      </c>
      <c r="M59">
        <v>0.56000000000000005</v>
      </c>
      <c r="N59">
        <v>0</v>
      </c>
      <c r="O59">
        <v>0</v>
      </c>
      <c r="P59">
        <v>0.6</v>
      </c>
      <c r="Q59">
        <v>10</v>
      </c>
      <c r="R59" t="s">
        <v>185</v>
      </c>
    </row>
    <row r="60" spans="5:18" x14ac:dyDescent="0.25">
      <c r="E60" t="s">
        <v>2511</v>
      </c>
      <c r="F60" t="s">
        <v>121</v>
      </c>
      <c r="G60" t="s">
        <v>157</v>
      </c>
      <c r="H60" t="s">
        <v>2513</v>
      </c>
      <c r="I60" t="s">
        <v>1841</v>
      </c>
      <c r="J60" t="s">
        <v>2516</v>
      </c>
      <c r="K60" t="s">
        <v>2037</v>
      </c>
      <c r="L60">
        <v>100</v>
      </c>
      <c r="M60">
        <v>1.1000000000000001</v>
      </c>
      <c r="N60">
        <v>0</v>
      </c>
      <c r="O60">
        <v>0</v>
      </c>
      <c r="P60">
        <v>0.14000000000000001</v>
      </c>
      <c r="Q60">
        <v>15</v>
      </c>
      <c r="R60" t="s">
        <v>185</v>
      </c>
    </row>
    <row r="61" spans="5:18" x14ac:dyDescent="0.25">
      <c r="E61" t="s">
        <v>2521</v>
      </c>
      <c r="F61" t="s">
        <v>121</v>
      </c>
      <c r="G61" t="s">
        <v>2522</v>
      </c>
      <c r="H61" t="s">
        <v>2523</v>
      </c>
      <c r="I61" t="s">
        <v>1841</v>
      </c>
      <c r="J61" t="s">
        <v>2514</v>
      </c>
      <c r="K61" t="s">
        <v>2524</v>
      </c>
      <c r="L61">
        <v>100</v>
      </c>
      <c r="M61">
        <v>1.8</v>
      </c>
      <c r="N61">
        <v>0</v>
      </c>
      <c r="O61">
        <v>0</v>
      </c>
      <c r="P61">
        <v>0.6</v>
      </c>
      <c r="Q61">
        <v>10</v>
      </c>
      <c r="R61" t="s">
        <v>185</v>
      </c>
    </row>
    <row r="62" spans="5:18" x14ac:dyDescent="0.25">
      <c r="E62" t="s">
        <v>2436</v>
      </c>
      <c r="F62" t="s">
        <v>23</v>
      </c>
      <c r="G62" t="s">
        <v>2525</v>
      </c>
      <c r="H62" t="s">
        <v>2526</v>
      </c>
      <c r="I62" t="s">
        <v>1841</v>
      </c>
      <c r="J62" t="s">
        <v>2527</v>
      </c>
      <c r="K62" t="s">
        <v>1505</v>
      </c>
      <c r="N62">
        <v>427</v>
      </c>
      <c r="O62">
        <v>0.3</v>
      </c>
      <c r="P62">
        <v>0.17599999999999999</v>
      </c>
      <c r="Q62">
        <v>7</v>
      </c>
      <c r="R62" t="s">
        <v>185</v>
      </c>
    </row>
    <row r="63" spans="5:18" x14ac:dyDescent="0.25">
      <c r="E63" t="s">
        <v>2436</v>
      </c>
      <c r="F63" t="s">
        <v>23</v>
      </c>
      <c r="G63" t="s">
        <v>2528</v>
      </c>
      <c r="H63" t="s">
        <v>2529</v>
      </c>
      <c r="I63" t="s">
        <v>1841</v>
      </c>
      <c r="J63" t="s">
        <v>2530</v>
      </c>
      <c r="K63" t="s">
        <v>1505</v>
      </c>
      <c r="L63">
        <v>607</v>
      </c>
      <c r="M63">
        <v>0.4</v>
      </c>
      <c r="P63">
        <v>0.17599999999999999</v>
      </c>
      <c r="Q63">
        <v>7</v>
      </c>
      <c r="R63" t="s">
        <v>185</v>
      </c>
    </row>
    <row r="64" spans="5:18" x14ac:dyDescent="0.25">
      <c r="E64" t="s">
        <v>2531</v>
      </c>
      <c r="F64" t="s">
        <v>28</v>
      </c>
      <c r="G64" t="s">
        <v>2532</v>
      </c>
      <c r="H64" t="s">
        <v>295</v>
      </c>
      <c r="I64" t="s">
        <v>366</v>
      </c>
      <c r="J64" t="s">
        <v>2533</v>
      </c>
      <c r="K64" t="s">
        <v>2534</v>
      </c>
      <c r="L64">
        <v>1500</v>
      </c>
      <c r="M64">
        <v>4</v>
      </c>
      <c r="P64">
        <v>6.3</v>
      </c>
      <c r="Q64">
        <v>15</v>
      </c>
      <c r="R64" t="s">
        <v>900</v>
      </c>
    </row>
    <row r="65" spans="5:18" x14ac:dyDescent="0.25">
      <c r="E65" t="s">
        <v>2535</v>
      </c>
      <c r="F65" t="s">
        <v>23</v>
      </c>
      <c r="G65" t="s">
        <v>2536</v>
      </c>
      <c r="H65" t="s">
        <v>1436</v>
      </c>
      <c r="I65" t="s">
        <v>1841</v>
      </c>
      <c r="J65" t="s">
        <v>2537</v>
      </c>
      <c r="K65" t="s">
        <v>1505</v>
      </c>
      <c r="N65">
        <v>5</v>
      </c>
      <c r="O65">
        <v>7.5</v>
      </c>
      <c r="P65">
        <v>0.5</v>
      </c>
      <c r="Q65">
        <v>7</v>
      </c>
      <c r="R65" t="s">
        <v>2538</v>
      </c>
    </row>
    <row r="66" spans="5:18" x14ac:dyDescent="0.25">
      <c r="E66" t="s">
        <v>2377</v>
      </c>
      <c r="F66" t="s">
        <v>23</v>
      </c>
      <c r="G66" t="s">
        <v>2539</v>
      </c>
      <c r="H66" t="s">
        <v>2540</v>
      </c>
      <c r="I66" t="s">
        <v>1841</v>
      </c>
      <c r="J66" t="s">
        <v>2541</v>
      </c>
      <c r="K66" t="s">
        <v>1505</v>
      </c>
      <c r="L66">
        <v>300</v>
      </c>
      <c r="M66">
        <v>0.34</v>
      </c>
      <c r="P66">
        <v>0.5</v>
      </c>
      <c r="Q66">
        <v>7</v>
      </c>
      <c r="R66" t="s">
        <v>2538</v>
      </c>
    </row>
    <row r="67" spans="5:18" x14ac:dyDescent="0.25">
      <c r="E67" t="s">
        <v>2377</v>
      </c>
      <c r="F67" t="s">
        <v>23</v>
      </c>
      <c r="G67" t="s">
        <v>2542</v>
      </c>
      <c r="H67" t="s">
        <v>2540</v>
      </c>
      <c r="I67" t="s">
        <v>1841</v>
      </c>
      <c r="J67" t="s">
        <v>2543</v>
      </c>
      <c r="K67" t="s">
        <v>1505</v>
      </c>
      <c r="L67">
        <v>350</v>
      </c>
      <c r="M67">
        <v>0.9</v>
      </c>
      <c r="P67">
        <v>0.5</v>
      </c>
      <c r="Q67">
        <v>7</v>
      </c>
      <c r="R67" t="s">
        <v>2538</v>
      </c>
    </row>
    <row r="68" spans="5:18" x14ac:dyDescent="0.25">
      <c r="E68" t="s">
        <v>2377</v>
      </c>
      <c r="F68" t="s">
        <v>23</v>
      </c>
      <c r="G68" t="s">
        <v>2544</v>
      </c>
      <c r="H68" t="s">
        <v>2540</v>
      </c>
      <c r="I68" t="s">
        <v>1841</v>
      </c>
      <c r="J68" t="s">
        <v>2545</v>
      </c>
      <c r="K68" t="s">
        <v>1505</v>
      </c>
      <c r="L68">
        <v>350</v>
      </c>
      <c r="M68">
        <v>0.8</v>
      </c>
      <c r="P68">
        <v>0.5</v>
      </c>
      <c r="Q68">
        <v>7</v>
      </c>
      <c r="R68" t="s">
        <v>2538</v>
      </c>
    </row>
    <row r="69" spans="5:18" x14ac:dyDescent="0.25">
      <c r="E69" t="s">
        <v>2334</v>
      </c>
      <c r="F69" t="s">
        <v>136</v>
      </c>
      <c r="G69" t="s">
        <v>2546</v>
      </c>
      <c r="H69" t="s">
        <v>2547</v>
      </c>
      <c r="I69" t="s">
        <v>1025</v>
      </c>
      <c r="J69" t="s">
        <v>2548</v>
      </c>
      <c r="K69" t="s">
        <v>2549</v>
      </c>
      <c r="L69">
        <v>0</v>
      </c>
      <c r="P69">
        <v>0.22</v>
      </c>
      <c r="Q69">
        <v>7</v>
      </c>
      <c r="R69" t="s">
        <v>613</v>
      </c>
    </row>
    <row r="70" spans="5:18" x14ac:dyDescent="0.25">
      <c r="E70">
        <v>45014</v>
      </c>
      <c r="F70" t="s">
        <v>2550</v>
      </c>
      <c r="G70" t="s">
        <v>2551</v>
      </c>
      <c r="H70" t="s">
        <v>2552</v>
      </c>
      <c r="I70">
        <v>58</v>
      </c>
      <c r="J70" t="s">
        <v>2553</v>
      </c>
      <c r="K70" t="s">
        <v>90</v>
      </c>
      <c r="L70">
        <v>24.6</v>
      </c>
      <c r="M70">
        <v>24.3</v>
      </c>
      <c r="P70">
        <v>167</v>
      </c>
      <c r="Q70">
        <v>10</v>
      </c>
      <c r="R70" t="s">
        <v>613</v>
      </c>
    </row>
    <row r="71" spans="5:18" x14ac:dyDescent="0.25">
      <c r="E71">
        <v>45028</v>
      </c>
      <c r="F71" t="s">
        <v>28</v>
      </c>
      <c r="G71" t="s">
        <v>2554</v>
      </c>
      <c r="H71" t="s">
        <v>2555</v>
      </c>
      <c r="I71" t="s">
        <v>2349</v>
      </c>
      <c r="J71" t="s">
        <v>2556</v>
      </c>
      <c r="K71" t="s">
        <v>90</v>
      </c>
      <c r="L71">
        <v>24.69</v>
      </c>
      <c r="M71">
        <v>20</v>
      </c>
      <c r="N71" t="s">
        <v>2349</v>
      </c>
      <c r="O71" t="s">
        <v>2349</v>
      </c>
      <c r="P71">
        <v>553322.87</v>
      </c>
      <c r="Q71" t="s">
        <v>2349</v>
      </c>
      <c r="R71" t="s">
        <v>613</v>
      </c>
    </row>
    <row r="72" spans="5:18" x14ac:dyDescent="0.25">
      <c r="E72">
        <v>45028</v>
      </c>
      <c r="F72" t="s">
        <v>28</v>
      </c>
      <c r="G72" t="s">
        <v>2557</v>
      </c>
      <c r="H72" t="s">
        <v>2555</v>
      </c>
      <c r="I72" t="s">
        <v>2349</v>
      </c>
      <c r="J72" t="s">
        <v>2558</v>
      </c>
      <c r="K72" t="s">
        <v>90</v>
      </c>
      <c r="L72">
        <v>118.23</v>
      </c>
      <c r="M72">
        <v>18</v>
      </c>
      <c r="N72" t="s">
        <v>2349</v>
      </c>
      <c r="O72" t="s">
        <v>2349</v>
      </c>
      <c r="P72">
        <v>422752.32</v>
      </c>
      <c r="Q72" t="s">
        <v>2349</v>
      </c>
      <c r="R72" t="s">
        <v>613</v>
      </c>
    </row>
    <row r="73" spans="5:18" x14ac:dyDescent="0.25">
      <c r="E73" t="s">
        <v>2393</v>
      </c>
      <c r="F73" t="s">
        <v>2368</v>
      </c>
      <c r="G73" t="s">
        <v>2412</v>
      </c>
      <c r="H73" t="s">
        <v>2157</v>
      </c>
      <c r="I73" t="s">
        <v>1025</v>
      </c>
      <c r="J73" t="s">
        <v>2559</v>
      </c>
      <c r="K73" t="s">
        <v>2396</v>
      </c>
      <c r="L73">
        <v>3500</v>
      </c>
      <c r="M73" t="s">
        <v>1693</v>
      </c>
      <c r="P73" t="s">
        <v>1693</v>
      </c>
      <c r="Q73" t="s">
        <v>1693</v>
      </c>
      <c r="R73" t="s">
        <v>2560</v>
      </c>
    </row>
    <row r="74" spans="5:18" x14ac:dyDescent="0.25">
      <c r="E74" t="s">
        <v>2393</v>
      </c>
      <c r="F74" t="s">
        <v>2368</v>
      </c>
      <c r="G74" t="s">
        <v>2412</v>
      </c>
      <c r="H74" t="s">
        <v>2561</v>
      </c>
      <c r="I74" t="s">
        <v>1025</v>
      </c>
      <c r="J74" t="s">
        <v>2559</v>
      </c>
      <c r="K74" t="s">
        <v>2396</v>
      </c>
      <c r="L74">
        <v>3500</v>
      </c>
      <c r="M74" t="s">
        <v>1693</v>
      </c>
      <c r="P74" t="s">
        <v>1693</v>
      </c>
      <c r="Q74" t="s">
        <v>1693</v>
      </c>
      <c r="R74" t="s">
        <v>2560</v>
      </c>
    </row>
  </sheetData>
  <sortState ref="E6:R74">
    <sortCondition ref="R5:R74"/>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9:U39"/>
  <sheetViews>
    <sheetView topLeftCell="A13" workbookViewId="0">
      <selection activeCell="F30" sqref="F30:S38"/>
    </sheetView>
  </sheetViews>
  <sheetFormatPr defaultRowHeight="15" x14ac:dyDescent="0.25"/>
  <cols>
    <col min="11" max="11" width="8.42578125" customWidth="1"/>
    <col min="12" max="12" width="6.85546875" customWidth="1"/>
    <col min="15" max="15" width="4.5703125" customWidth="1"/>
    <col min="20" max="20" width="25" customWidth="1"/>
  </cols>
  <sheetData>
    <row r="9" spans="6:21" ht="15.75" thickBot="1" x14ac:dyDescent="0.3"/>
    <row r="10" spans="6:21" x14ac:dyDescent="0.25">
      <c r="F10" s="1034" t="s">
        <v>10</v>
      </c>
      <c r="G10" s="1035" t="s">
        <v>12</v>
      </c>
      <c r="H10" s="1035" t="s">
        <v>40</v>
      </c>
      <c r="I10" s="1035" t="s">
        <v>41</v>
      </c>
      <c r="J10" s="1035" t="s">
        <v>42</v>
      </c>
      <c r="K10" s="1035" t="s">
        <v>43</v>
      </c>
      <c r="L10" s="1035" t="s">
        <v>14</v>
      </c>
      <c r="M10" s="1035" t="s">
        <v>44</v>
      </c>
      <c r="N10" s="1035" t="s">
        <v>45</v>
      </c>
      <c r="O10" s="1035" t="s">
        <v>2562</v>
      </c>
      <c r="P10" s="1035" t="s">
        <v>2563</v>
      </c>
      <c r="Q10" s="1035" t="s">
        <v>2564</v>
      </c>
      <c r="R10" s="1035" t="s">
        <v>2565</v>
      </c>
      <c r="S10" s="1035" t="s">
        <v>2566</v>
      </c>
      <c r="T10" s="1035" t="s">
        <v>2567</v>
      </c>
      <c r="U10" s="1036" t="s">
        <v>21</v>
      </c>
    </row>
    <row r="11" spans="6:21" x14ac:dyDescent="0.25">
      <c r="F11" s="1037" t="s">
        <v>2568</v>
      </c>
      <c r="G11" s="22" t="s">
        <v>2569</v>
      </c>
      <c r="H11" s="22" t="s">
        <v>2570</v>
      </c>
      <c r="I11" s="22" t="s">
        <v>1774</v>
      </c>
      <c r="J11" s="22" t="s">
        <v>2571</v>
      </c>
      <c r="K11" s="22" t="s">
        <v>1025</v>
      </c>
      <c r="L11" s="22" t="s">
        <v>2572</v>
      </c>
      <c r="M11" s="22" t="s">
        <v>2573</v>
      </c>
      <c r="N11" s="22" t="s">
        <v>2574</v>
      </c>
      <c r="O11" s="1033" t="s">
        <v>1693</v>
      </c>
      <c r="P11" s="1033" t="s">
        <v>1693</v>
      </c>
      <c r="Q11" s="22"/>
      <c r="R11" s="22"/>
      <c r="S11" s="22">
        <v>1</v>
      </c>
      <c r="T11" s="1033" t="s">
        <v>1693</v>
      </c>
      <c r="U11" s="1038" t="s">
        <v>2575</v>
      </c>
    </row>
    <row r="12" spans="6:21" x14ac:dyDescent="0.25">
      <c r="F12" s="1037" t="s">
        <v>2568</v>
      </c>
      <c r="G12" s="22" t="s">
        <v>2368</v>
      </c>
      <c r="H12" s="22" t="s">
        <v>2576</v>
      </c>
      <c r="I12" s="22" t="s">
        <v>1774</v>
      </c>
      <c r="J12" s="22" t="s">
        <v>1804</v>
      </c>
      <c r="K12" s="22" t="s">
        <v>1025</v>
      </c>
      <c r="L12" s="22" t="s">
        <v>1743</v>
      </c>
      <c r="M12" s="22" t="s">
        <v>2577</v>
      </c>
      <c r="N12" s="22" t="s">
        <v>2578</v>
      </c>
      <c r="O12" s="22">
        <v>72.5</v>
      </c>
      <c r="P12" s="1033" t="s">
        <v>1693</v>
      </c>
      <c r="Q12" s="22">
        <v>336.1</v>
      </c>
      <c r="R12" s="22"/>
      <c r="S12" s="1033" t="s">
        <v>1693</v>
      </c>
      <c r="T12" s="22">
        <v>86</v>
      </c>
      <c r="U12" s="1038" t="s">
        <v>2575</v>
      </c>
    </row>
    <row r="13" spans="6:21" ht="15.75" thickBot="1" x14ac:dyDescent="0.3">
      <c r="F13" s="1039" t="s">
        <v>2466</v>
      </c>
      <c r="G13" s="1040" t="s">
        <v>2368</v>
      </c>
      <c r="H13" s="1040" t="s">
        <v>2579</v>
      </c>
      <c r="I13" s="1040" t="s">
        <v>2580</v>
      </c>
      <c r="J13" s="1040" t="s">
        <v>1804</v>
      </c>
      <c r="K13" s="1040" t="s">
        <v>1025</v>
      </c>
      <c r="L13" s="1040" t="s">
        <v>1743</v>
      </c>
      <c r="M13" s="1040" t="s">
        <v>2581</v>
      </c>
      <c r="N13" s="1040" t="s">
        <v>522</v>
      </c>
      <c r="O13" s="1040" t="s">
        <v>171</v>
      </c>
      <c r="P13" s="1040" t="s">
        <v>171</v>
      </c>
      <c r="Q13" s="1040" t="s">
        <v>171</v>
      </c>
      <c r="R13" s="1040" t="s">
        <v>171</v>
      </c>
      <c r="S13" s="1040" t="s">
        <v>1693</v>
      </c>
      <c r="T13" s="1040">
        <v>34</v>
      </c>
      <c r="U13" s="1041" t="s">
        <v>2582</v>
      </c>
    </row>
    <row r="16" spans="6:21" ht="15.75" thickBot="1" x14ac:dyDescent="0.3"/>
    <row r="17" spans="5:20" x14ac:dyDescent="0.25">
      <c r="F17" s="1034" t="s">
        <v>59</v>
      </c>
      <c r="G17" s="1035" t="s">
        <v>12</v>
      </c>
      <c r="H17" s="1035" t="s">
        <v>60</v>
      </c>
      <c r="I17" s="1035" t="s">
        <v>61</v>
      </c>
      <c r="J17" s="1035" t="s">
        <v>62</v>
      </c>
      <c r="K17" s="1035" t="s">
        <v>42</v>
      </c>
      <c r="L17" s="1035" t="s">
        <v>43</v>
      </c>
      <c r="M17" s="1035" t="s">
        <v>2583</v>
      </c>
      <c r="N17" s="1035" t="s">
        <v>14</v>
      </c>
      <c r="O17" s="1035" t="s">
        <v>64</v>
      </c>
      <c r="P17" s="1035" t="s">
        <v>65</v>
      </c>
      <c r="Q17" s="1035" t="s">
        <v>66</v>
      </c>
      <c r="R17" s="1035" t="s">
        <v>67</v>
      </c>
      <c r="S17" s="1035" t="s">
        <v>68</v>
      </c>
      <c r="T17" s="1036" t="s">
        <v>21</v>
      </c>
    </row>
    <row r="18" spans="5:20" x14ac:dyDescent="0.25">
      <c r="F18" s="1037" t="s">
        <v>2584</v>
      </c>
      <c r="G18" s="22" t="s">
        <v>2368</v>
      </c>
      <c r="H18" s="22" t="s">
        <v>2576</v>
      </c>
      <c r="I18" s="22" t="s">
        <v>2585</v>
      </c>
      <c r="J18" s="22" t="s">
        <v>1774</v>
      </c>
      <c r="K18" s="22" t="s">
        <v>1804</v>
      </c>
      <c r="L18" s="22" t="s">
        <v>1025</v>
      </c>
      <c r="M18" s="1033" t="s">
        <v>1693</v>
      </c>
      <c r="N18" s="22" t="s">
        <v>1743</v>
      </c>
      <c r="O18" s="22"/>
      <c r="P18" s="22" t="s">
        <v>2577</v>
      </c>
      <c r="Q18" s="22" t="s">
        <v>2578</v>
      </c>
      <c r="R18" s="22">
        <v>45081</v>
      </c>
      <c r="S18" s="22">
        <v>15</v>
      </c>
      <c r="T18" s="1038" t="s">
        <v>112</v>
      </c>
    </row>
    <row r="19" spans="5:20" x14ac:dyDescent="0.25">
      <c r="F19" s="1037" t="s">
        <v>2586</v>
      </c>
      <c r="G19" s="22" t="s">
        <v>2368</v>
      </c>
      <c r="H19" s="22" t="s">
        <v>2587</v>
      </c>
      <c r="I19" s="22" t="s">
        <v>2588</v>
      </c>
      <c r="J19" s="22" t="s">
        <v>1774</v>
      </c>
      <c r="K19" s="22" t="s">
        <v>1804</v>
      </c>
      <c r="L19" s="22" t="s">
        <v>1025</v>
      </c>
      <c r="M19" s="1033" t="s">
        <v>1693</v>
      </c>
      <c r="N19" s="22" t="s">
        <v>1743</v>
      </c>
      <c r="O19" s="22"/>
      <c r="P19" s="22" t="s">
        <v>2589</v>
      </c>
      <c r="Q19" s="22" t="s">
        <v>85</v>
      </c>
      <c r="R19" s="22">
        <v>45111</v>
      </c>
      <c r="S19" s="22">
        <v>14</v>
      </c>
      <c r="T19" s="1038" t="s">
        <v>112</v>
      </c>
    </row>
    <row r="20" spans="5:20" ht="15.75" thickBot="1" x14ac:dyDescent="0.3">
      <c r="F20" s="1039" t="s">
        <v>2476</v>
      </c>
      <c r="G20" s="1040" t="s">
        <v>2368</v>
      </c>
      <c r="H20" s="1040" t="s">
        <v>2579</v>
      </c>
      <c r="I20" s="1040" t="s">
        <v>2590</v>
      </c>
      <c r="J20" s="1040" t="s">
        <v>2580</v>
      </c>
      <c r="K20" s="1040" t="s">
        <v>1804</v>
      </c>
      <c r="L20" s="1040" t="s">
        <v>1025</v>
      </c>
      <c r="M20" s="1042" t="s">
        <v>1693</v>
      </c>
      <c r="N20" s="1040" t="s">
        <v>1743</v>
      </c>
      <c r="O20" s="1040"/>
      <c r="P20" s="1040" t="s">
        <v>2581</v>
      </c>
      <c r="Q20" s="1040" t="s">
        <v>522</v>
      </c>
      <c r="R20" s="1040" t="s">
        <v>2591</v>
      </c>
      <c r="S20" s="1040">
        <v>5</v>
      </c>
      <c r="T20" s="1041" t="s">
        <v>112</v>
      </c>
    </row>
    <row r="23" spans="5:20" ht="15.75" thickBot="1" x14ac:dyDescent="0.3"/>
    <row r="24" spans="5:20" x14ac:dyDescent="0.25">
      <c r="F24" s="1034" t="s">
        <v>10</v>
      </c>
      <c r="G24" s="1035" t="s">
        <v>12</v>
      </c>
      <c r="H24" s="1035" t="s">
        <v>71</v>
      </c>
      <c r="I24" s="1035" t="s">
        <v>43</v>
      </c>
      <c r="J24" s="1035" t="s">
        <v>72</v>
      </c>
      <c r="K24" s="1035" t="s">
        <v>1863</v>
      </c>
      <c r="L24" s="1035" t="s">
        <v>73</v>
      </c>
      <c r="M24" s="1035" t="s">
        <v>2592</v>
      </c>
      <c r="N24" s="1035" t="s">
        <v>2593</v>
      </c>
      <c r="O24" s="1035" t="s">
        <v>75</v>
      </c>
      <c r="P24" s="1036" t="s">
        <v>21</v>
      </c>
    </row>
    <row r="25" spans="5:20" ht="15.75" thickBot="1" x14ac:dyDescent="0.3">
      <c r="F25" s="1039" t="s">
        <v>2568</v>
      </c>
      <c r="G25" s="1040" t="s">
        <v>2569</v>
      </c>
      <c r="H25" s="1040" t="s">
        <v>2570</v>
      </c>
      <c r="I25" s="1040" t="s">
        <v>1025</v>
      </c>
      <c r="J25" s="1040" t="s">
        <v>1896</v>
      </c>
      <c r="K25" s="1040" t="s">
        <v>2594</v>
      </c>
      <c r="L25" s="1042" t="s">
        <v>1693</v>
      </c>
      <c r="M25" s="1040">
        <v>1</v>
      </c>
      <c r="N25" s="1042" t="s">
        <v>1693</v>
      </c>
      <c r="O25" s="1042" t="s">
        <v>1693</v>
      </c>
      <c r="P25" s="1041" t="s">
        <v>2575</v>
      </c>
    </row>
    <row r="29" spans="5:20" ht="15.75" thickBot="1" x14ac:dyDescent="0.3"/>
    <row r="30" spans="5:20" x14ac:dyDescent="0.25">
      <c r="E30" t="s">
        <v>9</v>
      </c>
      <c r="F30" s="1034" t="s">
        <v>10</v>
      </c>
      <c r="G30" s="1035" t="s">
        <v>12</v>
      </c>
      <c r="H30" s="1035" t="s">
        <v>71</v>
      </c>
      <c r="I30" s="1035" t="s">
        <v>72</v>
      </c>
      <c r="J30" s="1035" t="s">
        <v>43</v>
      </c>
      <c r="K30" s="1035" t="s">
        <v>116</v>
      </c>
      <c r="L30" s="1035" t="s">
        <v>73</v>
      </c>
      <c r="M30" s="1035" t="s">
        <v>2595</v>
      </c>
      <c r="N30" s="1035" t="s">
        <v>2596</v>
      </c>
      <c r="O30" s="1035" t="s">
        <v>2597</v>
      </c>
      <c r="P30" s="1035" t="s">
        <v>2598</v>
      </c>
      <c r="Q30" s="1035" t="s">
        <v>2566</v>
      </c>
      <c r="R30" s="1035" t="s">
        <v>2567</v>
      </c>
      <c r="S30" s="1036" t="s">
        <v>21</v>
      </c>
    </row>
    <row r="31" spans="5:20" x14ac:dyDescent="0.25">
      <c r="F31" s="1037" t="s">
        <v>2451</v>
      </c>
      <c r="G31" s="22" t="s">
        <v>2452</v>
      </c>
      <c r="H31" s="22" t="s">
        <v>2453</v>
      </c>
      <c r="I31" s="22" t="s">
        <v>295</v>
      </c>
      <c r="J31" s="22" t="s">
        <v>1025</v>
      </c>
      <c r="K31" s="22" t="s">
        <v>2454</v>
      </c>
      <c r="L31" s="1033" t="s">
        <v>1693</v>
      </c>
      <c r="M31" s="22">
        <v>3800</v>
      </c>
      <c r="N31" s="22">
        <v>16.2</v>
      </c>
      <c r="O31" s="22"/>
      <c r="P31" s="22"/>
      <c r="Q31" s="22">
        <v>6.4824999999999999</v>
      </c>
      <c r="R31" s="22">
        <v>57</v>
      </c>
      <c r="S31" s="1038" t="s">
        <v>2367</v>
      </c>
    </row>
    <row r="32" spans="5:20" x14ac:dyDescent="0.25">
      <c r="F32" s="1037" t="s">
        <v>2393</v>
      </c>
      <c r="G32" s="22" t="s">
        <v>2368</v>
      </c>
      <c r="H32" s="22" t="s">
        <v>2412</v>
      </c>
      <c r="I32" s="22" t="s">
        <v>2157</v>
      </c>
      <c r="J32" s="22" t="s">
        <v>1025</v>
      </c>
      <c r="K32" s="22" t="s">
        <v>2559</v>
      </c>
      <c r="L32" s="22" t="s">
        <v>2396</v>
      </c>
      <c r="M32" s="22">
        <v>3500</v>
      </c>
      <c r="N32" s="1033" t="s">
        <v>1693</v>
      </c>
      <c r="O32" s="22"/>
      <c r="P32" s="22"/>
      <c r="Q32" s="1033" t="s">
        <v>1693</v>
      </c>
      <c r="R32" s="22">
        <v>15</v>
      </c>
      <c r="S32" s="1038" t="s">
        <v>2367</v>
      </c>
    </row>
    <row r="33" spans="6:19" x14ac:dyDescent="0.25">
      <c r="F33" s="1037" t="s">
        <v>2393</v>
      </c>
      <c r="G33" s="22" t="s">
        <v>2368</v>
      </c>
      <c r="H33" s="22" t="s">
        <v>2412</v>
      </c>
      <c r="I33" s="22" t="s">
        <v>2561</v>
      </c>
      <c r="J33" s="22" t="s">
        <v>1025</v>
      </c>
      <c r="K33" s="22" t="s">
        <v>2559</v>
      </c>
      <c r="L33" s="22" t="s">
        <v>2396</v>
      </c>
      <c r="M33" s="22">
        <v>3500</v>
      </c>
      <c r="N33" s="1033" t="s">
        <v>1693</v>
      </c>
      <c r="O33" s="22"/>
      <c r="P33" s="22"/>
      <c r="Q33" s="22">
        <v>6.13</v>
      </c>
      <c r="R33" s="22">
        <v>14</v>
      </c>
      <c r="S33" s="1038" t="s">
        <v>2383</v>
      </c>
    </row>
    <row r="34" spans="6:19" x14ac:dyDescent="0.25">
      <c r="F34" s="1037" t="s">
        <v>2393</v>
      </c>
      <c r="G34" s="22" t="s">
        <v>2368</v>
      </c>
      <c r="H34" s="22" t="s">
        <v>2412</v>
      </c>
      <c r="I34" s="22" t="s">
        <v>2395</v>
      </c>
      <c r="J34" s="22" t="s">
        <v>1025</v>
      </c>
      <c r="K34" s="22" t="s">
        <v>1693</v>
      </c>
      <c r="L34" s="22" t="s">
        <v>2396</v>
      </c>
      <c r="M34" s="22" t="s">
        <v>171</v>
      </c>
      <c r="N34" s="1033" t="s">
        <v>1693</v>
      </c>
      <c r="O34" s="22"/>
      <c r="P34" s="22"/>
      <c r="Q34" s="22">
        <v>6.15</v>
      </c>
      <c r="R34" s="1044" t="s">
        <v>1693</v>
      </c>
      <c r="S34" s="1038" t="s">
        <v>2383</v>
      </c>
    </row>
    <row r="35" spans="6:19" x14ac:dyDescent="0.25">
      <c r="F35" s="1037" t="s">
        <v>2393</v>
      </c>
      <c r="G35" s="22" t="s">
        <v>2368</v>
      </c>
      <c r="H35" s="22" t="s">
        <v>2394</v>
      </c>
      <c r="I35" s="22" t="s">
        <v>2395</v>
      </c>
      <c r="J35" s="22" t="s">
        <v>1025</v>
      </c>
      <c r="K35" s="22" t="s">
        <v>1693</v>
      </c>
      <c r="L35" s="22" t="s">
        <v>2396</v>
      </c>
      <c r="M35" s="22" t="s">
        <v>171</v>
      </c>
      <c r="N35" s="1033" t="s">
        <v>1693</v>
      </c>
      <c r="O35" s="22"/>
      <c r="P35" s="22"/>
      <c r="Q35" s="22">
        <v>6.1</v>
      </c>
      <c r="R35" s="1044" t="s">
        <v>1693</v>
      </c>
      <c r="S35" s="1038" t="s">
        <v>2383</v>
      </c>
    </row>
    <row r="36" spans="6:19" x14ac:dyDescent="0.25">
      <c r="F36" s="1037" t="s">
        <v>2393</v>
      </c>
      <c r="G36" s="22" t="s">
        <v>2368</v>
      </c>
      <c r="H36" s="22" t="s">
        <v>2398</v>
      </c>
      <c r="I36" s="22" t="s">
        <v>2395</v>
      </c>
      <c r="J36" s="22" t="s">
        <v>1025</v>
      </c>
      <c r="K36" s="22" t="s">
        <v>1693</v>
      </c>
      <c r="L36" s="22" t="s">
        <v>2396</v>
      </c>
      <c r="M36" s="22" t="s">
        <v>171</v>
      </c>
      <c r="N36" s="1033" t="s">
        <v>1693</v>
      </c>
      <c r="O36" s="22"/>
      <c r="P36" s="22"/>
      <c r="Q36" s="22">
        <v>6.14</v>
      </c>
      <c r="R36" s="1044" t="s">
        <v>1693</v>
      </c>
      <c r="S36" s="1038" t="s">
        <v>2383</v>
      </c>
    </row>
    <row r="37" spans="6:19" x14ac:dyDescent="0.25">
      <c r="F37" s="1037" t="s">
        <v>2377</v>
      </c>
      <c r="G37" s="22" t="s">
        <v>2378</v>
      </c>
      <c r="H37" s="22" t="s">
        <v>2379</v>
      </c>
      <c r="I37" s="22" t="s">
        <v>2380</v>
      </c>
      <c r="J37" s="22" t="s">
        <v>1841</v>
      </c>
      <c r="K37" s="22" t="s">
        <v>2381</v>
      </c>
      <c r="L37" s="1033" t="s">
        <v>1693</v>
      </c>
      <c r="M37" s="22">
        <v>1250</v>
      </c>
      <c r="N37" s="22" t="s">
        <v>2382</v>
      </c>
      <c r="O37" s="22"/>
      <c r="P37" s="22"/>
      <c r="Q37" s="1033" t="s">
        <v>1693</v>
      </c>
      <c r="R37" s="1044" t="s">
        <v>1693</v>
      </c>
      <c r="S37" s="1038" t="s">
        <v>2397</v>
      </c>
    </row>
    <row r="38" spans="6:19" ht="15.75" thickBot="1" x14ac:dyDescent="0.3">
      <c r="F38" s="1039" t="s">
        <v>2377</v>
      </c>
      <c r="G38" s="1040" t="s">
        <v>2378</v>
      </c>
      <c r="H38" s="1040" t="s">
        <v>2384</v>
      </c>
      <c r="I38" s="1040" t="s">
        <v>2380</v>
      </c>
      <c r="J38" s="1040" t="s">
        <v>1841</v>
      </c>
      <c r="K38" s="1040" t="s">
        <v>2385</v>
      </c>
      <c r="L38" s="1042" t="s">
        <v>1693</v>
      </c>
      <c r="M38" s="1040">
        <v>1290</v>
      </c>
      <c r="N38" s="1040" t="s">
        <v>2386</v>
      </c>
      <c r="O38" s="1040"/>
      <c r="P38" s="1040"/>
      <c r="Q38" s="1042" t="s">
        <v>1693</v>
      </c>
      <c r="R38" s="1045" t="s">
        <v>1693</v>
      </c>
      <c r="S38" s="1041" t="s">
        <v>2397</v>
      </c>
    </row>
    <row r="39" spans="6:19" x14ac:dyDescent="0.25">
      <c r="R39" s="1043"/>
    </row>
  </sheetData>
  <sortState ref="P31:S55">
    <sortCondition ref="S30:S55"/>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8:T10"/>
  <sheetViews>
    <sheetView workbookViewId="0">
      <selection activeCell="F8" sqref="F8:T10"/>
    </sheetView>
  </sheetViews>
  <sheetFormatPr defaultRowHeight="15" x14ac:dyDescent="0.25"/>
  <cols>
    <col min="7" max="7" width="13.140625" bestFit="1" customWidth="1"/>
    <col min="8" max="8" width="13.5703125" customWidth="1"/>
    <col min="10" max="10" width="15" customWidth="1"/>
  </cols>
  <sheetData>
    <row r="8" spans="6:20" x14ac:dyDescent="0.25">
      <c r="F8" s="22" t="s">
        <v>9</v>
      </c>
      <c r="G8" s="22" t="s">
        <v>10</v>
      </c>
      <c r="H8" s="22" t="s">
        <v>12</v>
      </c>
      <c r="I8" s="22" t="s">
        <v>42</v>
      </c>
      <c r="J8" s="22" t="s">
        <v>14</v>
      </c>
      <c r="K8" s="22" t="s">
        <v>15</v>
      </c>
      <c r="L8" s="22" t="s">
        <v>2599</v>
      </c>
      <c r="M8" s="22" t="s">
        <v>2600</v>
      </c>
      <c r="N8" s="22" t="s">
        <v>2601</v>
      </c>
      <c r="O8" s="22" t="s">
        <v>2602</v>
      </c>
      <c r="P8" s="22" t="s">
        <v>2603</v>
      </c>
      <c r="Q8" s="22" t="s">
        <v>18</v>
      </c>
      <c r="R8" s="22" t="s">
        <v>19</v>
      </c>
      <c r="S8" s="22" t="s">
        <v>20</v>
      </c>
      <c r="T8" s="22" t="s">
        <v>21</v>
      </c>
    </row>
    <row r="9" spans="6:20" x14ac:dyDescent="0.25">
      <c r="F9" s="22">
        <v>1</v>
      </c>
      <c r="G9" s="22" t="s">
        <v>2604</v>
      </c>
      <c r="H9" s="22" t="s">
        <v>2605</v>
      </c>
      <c r="I9" s="22" t="s">
        <v>2606</v>
      </c>
      <c r="J9" s="22" t="s">
        <v>2607</v>
      </c>
      <c r="K9" s="22" t="s">
        <v>2608</v>
      </c>
      <c r="L9" s="22" t="s">
        <v>1025</v>
      </c>
      <c r="M9" s="22" t="s">
        <v>2609</v>
      </c>
      <c r="N9" s="22" t="s">
        <v>2610</v>
      </c>
      <c r="O9" s="1033" t="s">
        <v>1693</v>
      </c>
      <c r="P9" s="1033" t="s">
        <v>1693</v>
      </c>
      <c r="Q9" s="22" t="s">
        <v>2611</v>
      </c>
      <c r="R9" s="22" t="s">
        <v>2612</v>
      </c>
      <c r="S9" s="22" t="s">
        <v>2613</v>
      </c>
      <c r="T9" s="22" t="s">
        <v>2383</v>
      </c>
    </row>
    <row r="10" spans="6:20" x14ac:dyDescent="0.25">
      <c r="F10" s="22">
        <v>2</v>
      </c>
      <c r="G10" s="22" t="s">
        <v>2614</v>
      </c>
      <c r="H10" s="22" t="s">
        <v>2615</v>
      </c>
      <c r="I10" s="22" t="s">
        <v>2616</v>
      </c>
      <c r="J10" s="22" t="s">
        <v>2617</v>
      </c>
      <c r="K10" s="22" t="s">
        <v>25</v>
      </c>
      <c r="L10" s="22" t="s">
        <v>1025</v>
      </c>
      <c r="M10" s="22" t="s">
        <v>2618</v>
      </c>
      <c r="N10" s="22" t="s">
        <v>2619</v>
      </c>
      <c r="O10" s="22">
        <v>3100</v>
      </c>
      <c r="P10" s="22" t="s">
        <v>2620</v>
      </c>
      <c r="Q10" s="22" t="s">
        <v>2611</v>
      </c>
      <c r="R10" s="1033" t="s">
        <v>1693</v>
      </c>
      <c r="S10" s="22" t="s">
        <v>2613</v>
      </c>
      <c r="T10" s="22" t="s">
        <v>2397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6" sqref="E6:R79"/>
    </sheetView>
  </sheetViews>
  <sheetFormatPr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X84"/>
  <sheetViews>
    <sheetView workbookViewId="0">
      <selection activeCell="X10" sqref="X10"/>
    </sheetView>
  </sheetViews>
  <sheetFormatPr defaultRowHeight="15" x14ac:dyDescent="0.25"/>
  <sheetData>
    <row r="2" spans="5:24" x14ac:dyDescent="0.25">
      <c r="E2" t="s">
        <v>2334</v>
      </c>
      <c r="F2" t="s">
        <v>121</v>
      </c>
      <c r="G2" t="s">
        <v>2335</v>
      </c>
      <c r="H2" t="s">
        <v>2336</v>
      </c>
      <c r="I2" t="s">
        <v>1841</v>
      </c>
      <c r="J2" t="s">
        <v>2337</v>
      </c>
      <c r="K2" t="s">
        <v>2338</v>
      </c>
      <c r="L2">
        <v>451</v>
      </c>
      <c r="M2">
        <v>0.32</v>
      </c>
      <c r="N2">
        <v>0</v>
      </c>
      <c r="O2">
        <v>0</v>
      </c>
      <c r="P2">
        <v>3.6150000000000002</v>
      </c>
      <c r="Q2">
        <v>34</v>
      </c>
      <c r="R2" t="s">
        <v>613</v>
      </c>
    </row>
    <row r="3" spans="5:24" x14ac:dyDescent="0.25">
      <c r="E3" t="s">
        <v>2621</v>
      </c>
      <c r="F3" t="s">
        <v>121</v>
      </c>
      <c r="G3" t="s">
        <v>2622</v>
      </c>
      <c r="H3" t="s">
        <v>2623</v>
      </c>
      <c r="I3" t="s">
        <v>1841</v>
      </c>
      <c r="J3" t="s">
        <v>2624</v>
      </c>
      <c r="K3" t="s">
        <v>2625</v>
      </c>
      <c r="L3">
        <v>0</v>
      </c>
      <c r="M3">
        <v>0</v>
      </c>
      <c r="N3">
        <v>0</v>
      </c>
      <c r="O3">
        <v>0</v>
      </c>
      <c r="P3">
        <v>0.2</v>
      </c>
      <c r="Q3">
        <v>9</v>
      </c>
      <c r="R3" t="s">
        <v>2626</v>
      </c>
    </row>
    <row r="4" spans="5:24" x14ac:dyDescent="0.25">
      <c r="E4" t="s">
        <v>2413</v>
      </c>
      <c r="F4" t="s">
        <v>121</v>
      </c>
      <c r="G4" t="s">
        <v>2627</v>
      </c>
      <c r="H4" t="s">
        <v>2628</v>
      </c>
      <c r="I4" t="s">
        <v>1841</v>
      </c>
      <c r="J4" t="s">
        <v>2629</v>
      </c>
      <c r="K4" t="s">
        <v>2625</v>
      </c>
      <c r="P4">
        <v>1.111</v>
      </c>
      <c r="Q4">
        <v>13</v>
      </c>
      <c r="R4" t="s">
        <v>2630</v>
      </c>
    </row>
    <row r="5" spans="5:24" x14ac:dyDescent="0.25">
      <c r="E5" t="s">
        <v>2631</v>
      </c>
      <c r="F5" t="s">
        <v>136</v>
      </c>
      <c r="G5" t="s">
        <v>2632</v>
      </c>
      <c r="H5" t="s">
        <v>2633</v>
      </c>
      <c r="I5" t="s">
        <v>1025</v>
      </c>
      <c r="J5" t="s">
        <v>2634</v>
      </c>
      <c r="K5" t="s">
        <v>2635</v>
      </c>
      <c r="R5" t="s">
        <v>2636</v>
      </c>
    </row>
    <row r="6" spans="5:24" x14ac:dyDescent="0.25">
      <c r="E6" t="s">
        <v>2631</v>
      </c>
      <c r="F6" t="s">
        <v>136</v>
      </c>
      <c r="G6" t="s">
        <v>2637</v>
      </c>
      <c r="H6" t="s">
        <v>2638</v>
      </c>
      <c r="I6" t="s">
        <v>1025</v>
      </c>
      <c r="J6" t="s">
        <v>2639</v>
      </c>
      <c r="K6" t="s">
        <v>2640</v>
      </c>
      <c r="R6" t="s">
        <v>2636</v>
      </c>
    </row>
    <row r="7" spans="5:24" x14ac:dyDescent="0.25">
      <c r="E7" t="s">
        <v>2631</v>
      </c>
      <c r="F7" t="s">
        <v>136</v>
      </c>
      <c r="G7" t="s">
        <v>2641</v>
      </c>
      <c r="H7" t="s">
        <v>2638</v>
      </c>
      <c r="I7" t="s">
        <v>1025</v>
      </c>
      <c r="J7" t="s">
        <v>2642</v>
      </c>
      <c r="K7" t="s">
        <v>2640</v>
      </c>
      <c r="R7" t="s">
        <v>2636</v>
      </c>
    </row>
    <row r="8" spans="5:24" x14ac:dyDescent="0.25">
      <c r="E8" t="s">
        <v>2631</v>
      </c>
      <c r="F8" t="s">
        <v>136</v>
      </c>
      <c r="G8" t="s">
        <v>2643</v>
      </c>
      <c r="H8" t="s">
        <v>2638</v>
      </c>
      <c r="I8" t="s">
        <v>1025</v>
      </c>
      <c r="J8" t="s">
        <v>2644</v>
      </c>
      <c r="K8" t="s">
        <v>2640</v>
      </c>
      <c r="R8" t="s">
        <v>2636</v>
      </c>
    </row>
    <row r="9" spans="5:24" x14ac:dyDescent="0.25">
      <c r="E9" t="s">
        <v>2631</v>
      </c>
      <c r="F9" t="s">
        <v>136</v>
      </c>
      <c r="G9" t="s">
        <v>2645</v>
      </c>
      <c r="H9" t="s">
        <v>2638</v>
      </c>
      <c r="I9" t="s">
        <v>1025</v>
      </c>
      <c r="J9" t="s">
        <v>2646</v>
      </c>
      <c r="K9" t="s">
        <v>2640</v>
      </c>
      <c r="R9" t="s">
        <v>2636</v>
      </c>
      <c r="X9">
        <f>83-19</f>
        <v>64</v>
      </c>
    </row>
    <row r="10" spans="5:24" x14ac:dyDescent="0.25">
      <c r="E10" t="s">
        <v>2631</v>
      </c>
      <c r="F10" t="s">
        <v>136</v>
      </c>
      <c r="G10" t="s">
        <v>2647</v>
      </c>
      <c r="H10" t="s">
        <v>2638</v>
      </c>
      <c r="I10" t="s">
        <v>1025</v>
      </c>
      <c r="J10" t="s">
        <v>2648</v>
      </c>
      <c r="K10" t="s">
        <v>2640</v>
      </c>
      <c r="R10" t="s">
        <v>2636</v>
      </c>
    </row>
    <row r="11" spans="5:24" x14ac:dyDescent="0.25">
      <c r="E11" t="s">
        <v>2631</v>
      </c>
      <c r="F11" t="s">
        <v>136</v>
      </c>
      <c r="G11" t="s">
        <v>2649</v>
      </c>
      <c r="H11" t="s">
        <v>2638</v>
      </c>
      <c r="I11" t="s">
        <v>1025</v>
      </c>
      <c r="J11" t="s">
        <v>2644</v>
      </c>
      <c r="K11" t="s">
        <v>2640</v>
      </c>
      <c r="R11" t="s">
        <v>2636</v>
      </c>
    </row>
    <row r="12" spans="5:24" x14ac:dyDescent="0.25">
      <c r="E12" t="s">
        <v>2631</v>
      </c>
      <c r="F12" t="s">
        <v>136</v>
      </c>
      <c r="G12" t="s">
        <v>2650</v>
      </c>
      <c r="H12" t="s">
        <v>2638</v>
      </c>
      <c r="I12" t="s">
        <v>1025</v>
      </c>
      <c r="J12" t="s">
        <v>2651</v>
      </c>
      <c r="K12" t="s">
        <v>2640</v>
      </c>
      <c r="R12" t="s">
        <v>2636</v>
      </c>
    </row>
    <row r="13" spans="5:24" x14ac:dyDescent="0.25">
      <c r="E13" t="s">
        <v>2631</v>
      </c>
      <c r="F13" t="s">
        <v>136</v>
      </c>
      <c r="G13" t="s">
        <v>2652</v>
      </c>
      <c r="H13" t="s">
        <v>2638</v>
      </c>
      <c r="I13" t="s">
        <v>1025</v>
      </c>
      <c r="J13" t="s">
        <v>2639</v>
      </c>
      <c r="K13" t="s">
        <v>2640</v>
      </c>
      <c r="R13" t="s">
        <v>2636</v>
      </c>
    </row>
    <row r="14" spans="5:24" x14ac:dyDescent="0.25">
      <c r="E14" t="s">
        <v>2631</v>
      </c>
      <c r="F14" t="s">
        <v>136</v>
      </c>
      <c r="G14" t="s">
        <v>2653</v>
      </c>
      <c r="H14" t="s">
        <v>2638</v>
      </c>
      <c r="I14" t="s">
        <v>1025</v>
      </c>
      <c r="J14" t="s">
        <v>2654</v>
      </c>
      <c r="K14" t="s">
        <v>2640</v>
      </c>
      <c r="R14" t="s">
        <v>2636</v>
      </c>
    </row>
    <row r="15" spans="5:24" x14ac:dyDescent="0.25">
      <c r="E15" t="s">
        <v>2461</v>
      </c>
      <c r="F15" t="s">
        <v>136</v>
      </c>
      <c r="G15" t="s">
        <v>2655</v>
      </c>
      <c r="H15" t="s">
        <v>2656</v>
      </c>
      <c r="I15" t="s">
        <v>2374</v>
      </c>
      <c r="J15" t="s">
        <v>2657</v>
      </c>
      <c r="L15">
        <v>200</v>
      </c>
      <c r="M15">
        <v>12.71</v>
      </c>
      <c r="N15">
        <v>1</v>
      </c>
      <c r="O15">
        <v>30.87</v>
      </c>
      <c r="P15">
        <v>0.32900000000000001</v>
      </c>
      <c r="Q15">
        <v>18</v>
      </c>
      <c r="R15" t="s">
        <v>2658</v>
      </c>
    </row>
    <row r="16" spans="5:24" x14ac:dyDescent="0.25">
      <c r="E16" t="s">
        <v>2413</v>
      </c>
      <c r="F16" t="s">
        <v>121</v>
      </c>
      <c r="G16" t="s">
        <v>2659</v>
      </c>
      <c r="H16" t="s">
        <v>2660</v>
      </c>
      <c r="I16" t="s">
        <v>1841</v>
      </c>
      <c r="J16" t="s">
        <v>2661</v>
      </c>
      <c r="K16" t="s">
        <v>2662</v>
      </c>
      <c r="L16">
        <v>0</v>
      </c>
      <c r="P16">
        <v>0.109</v>
      </c>
      <c r="Q16">
        <v>8</v>
      </c>
      <c r="R16" t="s">
        <v>2663</v>
      </c>
    </row>
    <row r="17" spans="5:18" x14ac:dyDescent="0.25">
      <c r="E17" t="s">
        <v>2621</v>
      </c>
      <c r="F17" t="s">
        <v>121</v>
      </c>
      <c r="G17" t="s">
        <v>2664</v>
      </c>
      <c r="H17" t="s">
        <v>2623</v>
      </c>
      <c r="I17" t="s">
        <v>1841</v>
      </c>
      <c r="J17" t="s">
        <v>2665</v>
      </c>
      <c r="K17" t="s">
        <v>2625</v>
      </c>
      <c r="L17">
        <v>0</v>
      </c>
      <c r="M17">
        <v>0</v>
      </c>
      <c r="N17">
        <v>0</v>
      </c>
      <c r="O17">
        <v>0</v>
      </c>
      <c r="P17">
        <v>0.2</v>
      </c>
      <c r="Q17">
        <v>9</v>
      </c>
      <c r="R17" t="s">
        <v>2666</v>
      </c>
    </row>
    <row r="18" spans="5:18" x14ac:dyDescent="0.25">
      <c r="E18" t="s">
        <v>2461</v>
      </c>
      <c r="F18" t="s">
        <v>23</v>
      </c>
      <c r="G18" t="s">
        <v>2667</v>
      </c>
      <c r="H18" t="s">
        <v>1339</v>
      </c>
      <c r="I18" t="s">
        <v>1841</v>
      </c>
      <c r="J18" t="s">
        <v>2668</v>
      </c>
      <c r="K18" t="s">
        <v>1505</v>
      </c>
      <c r="L18">
        <v>400</v>
      </c>
      <c r="M18">
        <v>1.24</v>
      </c>
      <c r="P18">
        <v>0.28000000000000003</v>
      </c>
      <c r="Q18">
        <v>12</v>
      </c>
      <c r="R18" t="s">
        <v>2669</v>
      </c>
    </row>
    <row r="19" spans="5:18" x14ac:dyDescent="0.25">
      <c r="E19" t="s">
        <v>2670</v>
      </c>
      <c r="F19" t="s">
        <v>2671</v>
      </c>
      <c r="G19" t="s">
        <v>2672</v>
      </c>
      <c r="H19" t="s">
        <v>2561</v>
      </c>
      <c r="I19" t="s">
        <v>1025</v>
      </c>
      <c r="J19" t="s">
        <v>171</v>
      </c>
      <c r="K19" t="s">
        <v>1693</v>
      </c>
      <c r="L19">
        <v>1000</v>
      </c>
      <c r="M19" t="s">
        <v>2673</v>
      </c>
      <c r="P19">
        <v>5</v>
      </c>
      <c r="Q19" t="s">
        <v>1693</v>
      </c>
      <c r="R19" t="s">
        <v>2674</v>
      </c>
    </row>
    <row r="20" spans="5:18" x14ac:dyDescent="0.25">
      <c r="E20" t="s">
        <v>2670</v>
      </c>
      <c r="F20" t="s">
        <v>2671</v>
      </c>
      <c r="G20" t="s">
        <v>2675</v>
      </c>
      <c r="H20" t="s">
        <v>2561</v>
      </c>
      <c r="I20" t="s">
        <v>1025</v>
      </c>
      <c r="J20" t="s">
        <v>171</v>
      </c>
      <c r="K20" t="s">
        <v>1693</v>
      </c>
      <c r="L20">
        <v>300</v>
      </c>
      <c r="M20" t="s">
        <v>2676</v>
      </c>
      <c r="P20">
        <v>5</v>
      </c>
      <c r="Q20" t="s">
        <v>1693</v>
      </c>
      <c r="R20" t="s">
        <v>2674</v>
      </c>
    </row>
    <row r="21" spans="5:18" x14ac:dyDescent="0.25">
      <c r="E21" t="s">
        <v>2670</v>
      </c>
      <c r="F21" t="s">
        <v>2671</v>
      </c>
      <c r="G21" t="s">
        <v>2677</v>
      </c>
      <c r="H21" t="s">
        <v>2561</v>
      </c>
      <c r="I21" t="s">
        <v>1025</v>
      </c>
      <c r="J21" t="s">
        <v>171</v>
      </c>
      <c r="K21" t="s">
        <v>1693</v>
      </c>
      <c r="L21">
        <v>1200</v>
      </c>
      <c r="M21" t="s">
        <v>2678</v>
      </c>
      <c r="P21">
        <v>5</v>
      </c>
      <c r="Q21" t="s">
        <v>1693</v>
      </c>
      <c r="R21" t="s">
        <v>2674</v>
      </c>
    </row>
    <row r="22" spans="5:18" x14ac:dyDescent="0.25">
      <c r="E22" t="s">
        <v>2399</v>
      </c>
      <c r="F22" t="s">
        <v>2400</v>
      </c>
      <c r="G22" t="s">
        <v>2401</v>
      </c>
      <c r="H22" t="s">
        <v>295</v>
      </c>
      <c r="I22" t="s">
        <v>1025</v>
      </c>
      <c r="J22" t="s">
        <v>2402</v>
      </c>
      <c r="K22" t="s">
        <v>1844</v>
      </c>
      <c r="L22">
        <v>3700</v>
      </c>
      <c r="M22">
        <v>6.1</v>
      </c>
      <c r="O22">
        <v>18.2</v>
      </c>
      <c r="P22">
        <v>17184959.73</v>
      </c>
      <c r="Q22">
        <v>42</v>
      </c>
      <c r="R22" t="s">
        <v>2403</v>
      </c>
    </row>
    <row r="23" spans="5:18" x14ac:dyDescent="0.25">
      <c r="E23" t="s">
        <v>2404</v>
      </c>
      <c r="F23" t="s">
        <v>2405</v>
      </c>
      <c r="G23" t="s">
        <v>2406</v>
      </c>
      <c r="H23" t="s">
        <v>2407</v>
      </c>
      <c r="I23" t="s">
        <v>52</v>
      </c>
      <c r="J23" t="s">
        <v>2349</v>
      </c>
      <c r="K23" t="s">
        <v>2408</v>
      </c>
      <c r="L23">
        <v>12</v>
      </c>
      <c r="M23">
        <v>20</v>
      </c>
      <c r="N23" t="s">
        <v>2349</v>
      </c>
      <c r="O23" t="s">
        <v>2349</v>
      </c>
      <c r="P23">
        <v>7500000</v>
      </c>
      <c r="Q23" t="s">
        <v>2409</v>
      </c>
      <c r="R23" t="s">
        <v>2410</v>
      </c>
    </row>
    <row r="24" spans="5:18" x14ac:dyDescent="0.25">
      <c r="E24" t="s">
        <v>2404</v>
      </c>
      <c r="F24" t="s">
        <v>2405</v>
      </c>
      <c r="G24" t="s">
        <v>2411</v>
      </c>
      <c r="H24" t="s">
        <v>935</v>
      </c>
      <c r="I24" t="s">
        <v>52</v>
      </c>
      <c r="J24" t="s">
        <v>2349</v>
      </c>
      <c r="K24" t="s">
        <v>2349</v>
      </c>
      <c r="L24">
        <v>21</v>
      </c>
      <c r="M24">
        <v>15</v>
      </c>
      <c r="N24" t="s">
        <v>2349</v>
      </c>
      <c r="O24" t="s">
        <v>2349</v>
      </c>
      <c r="P24">
        <v>1678000</v>
      </c>
      <c r="Q24" t="s">
        <v>2409</v>
      </c>
      <c r="R24" t="s">
        <v>2410</v>
      </c>
    </row>
    <row r="25" spans="5:18" x14ac:dyDescent="0.25">
      <c r="E25" t="s">
        <v>2393</v>
      </c>
      <c r="F25" t="s">
        <v>2368</v>
      </c>
      <c r="G25" t="s">
        <v>2412</v>
      </c>
      <c r="H25" t="s">
        <v>2395</v>
      </c>
      <c r="I25" t="s">
        <v>1025</v>
      </c>
      <c r="J25" t="s">
        <v>1693</v>
      </c>
      <c r="K25" t="s">
        <v>2396</v>
      </c>
      <c r="L25" t="s">
        <v>171</v>
      </c>
      <c r="M25" t="s">
        <v>1693</v>
      </c>
      <c r="P25" t="s">
        <v>1693</v>
      </c>
      <c r="R25" t="s">
        <v>50</v>
      </c>
    </row>
    <row r="26" spans="5:18" x14ac:dyDescent="0.25">
      <c r="E26" t="s">
        <v>2413</v>
      </c>
      <c r="F26" t="s">
        <v>121</v>
      </c>
      <c r="G26" t="s">
        <v>325</v>
      </c>
      <c r="H26" t="s">
        <v>2414</v>
      </c>
      <c r="I26" t="s">
        <v>1841</v>
      </c>
      <c r="J26" t="s">
        <v>2415</v>
      </c>
      <c r="K26" t="s">
        <v>2037</v>
      </c>
      <c r="L26">
        <v>15000</v>
      </c>
      <c r="P26">
        <v>0.45</v>
      </c>
      <c r="Q26">
        <v>10</v>
      </c>
      <c r="R26" t="s">
        <v>300</v>
      </c>
    </row>
    <row r="27" spans="5:18" x14ac:dyDescent="0.25">
      <c r="E27" t="s">
        <v>2357</v>
      </c>
      <c r="F27" t="s">
        <v>136</v>
      </c>
      <c r="G27" t="s">
        <v>2358</v>
      </c>
      <c r="H27" t="s">
        <v>2359</v>
      </c>
      <c r="I27" t="s">
        <v>1025</v>
      </c>
      <c r="J27" t="s">
        <v>2360</v>
      </c>
      <c r="K27" t="s">
        <v>2361</v>
      </c>
      <c r="L27">
        <v>1040</v>
      </c>
      <c r="N27">
        <v>52</v>
      </c>
      <c r="P27">
        <v>0.22800000000000001</v>
      </c>
      <c r="Q27">
        <v>10</v>
      </c>
      <c r="R27" t="s">
        <v>267</v>
      </c>
    </row>
    <row r="28" spans="5:18" x14ac:dyDescent="0.25">
      <c r="E28" t="s">
        <v>2357</v>
      </c>
      <c r="F28" t="s">
        <v>136</v>
      </c>
      <c r="G28" t="s">
        <v>2507</v>
      </c>
      <c r="H28" t="s">
        <v>2508</v>
      </c>
      <c r="I28" t="s">
        <v>1025</v>
      </c>
      <c r="J28" t="s">
        <v>2509</v>
      </c>
      <c r="K28" t="s">
        <v>2510</v>
      </c>
      <c r="L28">
        <v>1000</v>
      </c>
      <c r="N28">
        <v>7</v>
      </c>
      <c r="P28">
        <v>5.0449999999999999</v>
      </c>
      <c r="Q28">
        <v>40</v>
      </c>
      <c r="R28" t="s">
        <v>267</v>
      </c>
    </row>
    <row r="29" spans="5:18" x14ac:dyDescent="0.25">
      <c r="E29" t="s">
        <v>2511</v>
      </c>
      <c r="F29" t="s">
        <v>121</v>
      </c>
      <c r="G29" t="s">
        <v>2512</v>
      </c>
      <c r="H29" t="s">
        <v>2513</v>
      </c>
      <c r="I29" t="s">
        <v>1841</v>
      </c>
      <c r="J29" t="s">
        <v>2514</v>
      </c>
      <c r="K29" t="s">
        <v>2037</v>
      </c>
      <c r="L29">
        <v>100</v>
      </c>
      <c r="M29">
        <v>0.52</v>
      </c>
      <c r="N29">
        <v>0</v>
      </c>
      <c r="O29">
        <v>0</v>
      </c>
      <c r="P29">
        <v>0.6</v>
      </c>
      <c r="Q29">
        <v>10</v>
      </c>
      <c r="R29" t="s">
        <v>267</v>
      </c>
    </row>
    <row r="30" spans="5:18" x14ac:dyDescent="0.25">
      <c r="E30" t="s">
        <v>2511</v>
      </c>
      <c r="F30" t="s">
        <v>121</v>
      </c>
      <c r="G30" t="s">
        <v>2515</v>
      </c>
      <c r="H30" t="s">
        <v>2513</v>
      </c>
      <c r="I30" t="s">
        <v>1841</v>
      </c>
      <c r="J30" t="s">
        <v>2516</v>
      </c>
      <c r="K30" t="s">
        <v>2037</v>
      </c>
      <c r="L30">
        <v>100</v>
      </c>
      <c r="M30">
        <v>1.2</v>
      </c>
      <c r="N30">
        <v>0</v>
      </c>
      <c r="O30">
        <v>0</v>
      </c>
      <c r="P30">
        <v>0.6</v>
      </c>
      <c r="Q30">
        <v>10</v>
      </c>
      <c r="R30" t="s">
        <v>267</v>
      </c>
    </row>
    <row r="31" spans="5:18" x14ac:dyDescent="0.25">
      <c r="E31" t="s">
        <v>2511</v>
      </c>
      <c r="F31" t="s">
        <v>121</v>
      </c>
      <c r="G31" t="s">
        <v>2517</v>
      </c>
      <c r="H31" t="s">
        <v>2513</v>
      </c>
      <c r="I31" t="s">
        <v>1841</v>
      </c>
      <c r="J31" t="s">
        <v>2518</v>
      </c>
      <c r="K31" t="s">
        <v>2037</v>
      </c>
      <c r="L31">
        <v>100</v>
      </c>
      <c r="M31">
        <v>0.27</v>
      </c>
      <c r="N31">
        <v>0</v>
      </c>
      <c r="O31">
        <v>0</v>
      </c>
      <c r="P31">
        <v>0.6</v>
      </c>
      <c r="Q31">
        <v>10</v>
      </c>
      <c r="R31" t="s">
        <v>267</v>
      </c>
    </row>
    <row r="32" spans="5:18" x14ac:dyDescent="0.25">
      <c r="E32" t="s">
        <v>2511</v>
      </c>
      <c r="F32" t="s">
        <v>121</v>
      </c>
      <c r="G32" t="s">
        <v>2519</v>
      </c>
      <c r="H32" t="s">
        <v>2513</v>
      </c>
      <c r="I32" t="s">
        <v>1841</v>
      </c>
      <c r="J32" t="s">
        <v>2516</v>
      </c>
      <c r="K32" t="s">
        <v>2037</v>
      </c>
      <c r="L32">
        <v>100</v>
      </c>
      <c r="M32">
        <v>0.2</v>
      </c>
      <c r="N32">
        <v>0</v>
      </c>
      <c r="O32">
        <v>0</v>
      </c>
      <c r="P32">
        <v>0.6</v>
      </c>
      <c r="Q32">
        <v>10</v>
      </c>
      <c r="R32" t="s">
        <v>267</v>
      </c>
    </row>
    <row r="33" spans="5:18" x14ac:dyDescent="0.25">
      <c r="E33" t="s">
        <v>2511</v>
      </c>
      <c r="F33" t="s">
        <v>121</v>
      </c>
      <c r="G33" t="s">
        <v>2520</v>
      </c>
      <c r="H33" t="s">
        <v>2513</v>
      </c>
      <c r="I33" t="s">
        <v>1841</v>
      </c>
      <c r="J33" t="s">
        <v>2516</v>
      </c>
      <c r="K33" t="s">
        <v>2037</v>
      </c>
      <c r="L33">
        <v>100</v>
      </c>
      <c r="M33">
        <v>0.56000000000000005</v>
      </c>
      <c r="N33">
        <v>0</v>
      </c>
      <c r="O33">
        <v>0</v>
      </c>
      <c r="P33">
        <v>0.6</v>
      </c>
      <c r="Q33">
        <v>10</v>
      </c>
      <c r="R33" t="s">
        <v>267</v>
      </c>
    </row>
    <row r="34" spans="5:18" x14ac:dyDescent="0.25">
      <c r="E34" t="s">
        <v>2511</v>
      </c>
      <c r="F34" t="s">
        <v>121</v>
      </c>
      <c r="G34" t="s">
        <v>157</v>
      </c>
      <c r="H34" t="s">
        <v>2513</v>
      </c>
      <c r="I34" t="s">
        <v>1841</v>
      </c>
      <c r="J34" t="s">
        <v>2516</v>
      </c>
      <c r="K34" t="s">
        <v>2037</v>
      </c>
      <c r="L34">
        <v>100</v>
      </c>
      <c r="M34">
        <v>1.1000000000000001</v>
      </c>
      <c r="N34">
        <v>0</v>
      </c>
      <c r="O34">
        <v>0</v>
      </c>
      <c r="P34">
        <v>0.14000000000000001</v>
      </c>
      <c r="Q34">
        <v>15</v>
      </c>
      <c r="R34" t="s">
        <v>267</v>
      </c>
    </row>
    <row r="35" spans="5:18" x14ac:dyDescent="0.25">
      <c r="E35" t="s">
        <v>2521</v>
      </c>
      <c r="F35" t="s">
        <v>121</v>
      </c>
      <c r="G35" t="s">
        <v>2522</v>
      </c>
      <c r="H35" t="s">
        <v>2523</v>
      </c>
      <c r="I35" t="s">
        <v>1841</v>
      </c>
      <c r="J35" t="s">
        <v>2514</v>
      </c>
      <c r="K35" t="s">
        <v>2524</v>
      </c>
      <c r="L35">
        <v>100</v>
      </c>
      <c r="M35">
        <v>1.8</v>
      </c>
      <c r="N35">
        <v>0</v>
      </c>
      <c r="O35">
        <v>0</v>
      </c>
      <c r="P35">
        <v>0.6</v>
      </c>
      <c r="Q35">
        <v>10</v>
      </c>
      <c r="R35" t="s">
        <v>267</v>
      </c>
    </row>
    <row r="36" spans="5:18" x14ac:dyDescent="0.25">
      <c r="E36" t="s">
        <v>2416</v>
      </c>
      <c r="F36" t="s">
        <v>28</v>
      </c>
      <c r="G36" t="s">
        <v>2417</v>
      </c>
      <c r="H36" t="s">
        <v>326</v>
      </c>
      <c r="I36" t="s">
        <v>2418</v>
      </c>
      <c r="J36" t="s">
        <v>2419</v>
      </c>
      <c r="K36" t="s">
        <v>2420</v>
      </c>
      <c r="L36">
        <v>1246</v>
      </c>
      <c r="M36">
        <v>4.7300000000000004</v>
      </c>
      <c r="N36">
        <v>0</v>
      </c>
      <c r="O36">
        <v>0</v>
      </c>
      <c r="P36">
        <v>18.7</v>
      </c>
      <c r="Q36">
        <v>114</v>
      </c>
      <c r="R36" t="s">
        <v>267</v>
      </c>
    </row>
    <row r="37" spans="5:18" x14ac:dyDescent="0.25">
      <c r="E37" t="s">
        <v>2416</v>
      </c>
      <c r="F37" t="s">
        <v>121</v>
      </c>
      <c r="G37" t="s">
        <v>2421</v>
      </c>
      <c r="H37" t="s">
        <v>2422</v>
      </c>
      <c r="I37" t="s">
        <v>1841</v>
      </c>
      <c r="J37" t="s">
        <v>2423</v>
      </c>
      <c r="K37" t="s">
        <v>2424</v>
      </c>
      <c r="L37">
        <v>0</v>
      </c>
      <c r="M37">
        <v>0</v>
      </c>
      <c r="N37">
        <v>24.3</v>
      </c>
      <c r="O37">
        <v>25.7</v>
      </c>
      <c r="P37">
        <v>0.16700000000000001</v>
      </c>
      <c r="Q37">
        <v>10</v>
      </c>
      <c r="R37" t="s">
        <v>267</v>
      </c>
    </row>
    <row r="38" spans="5:18" x14ac:dyDescent="0.25">
      <c r="E38" t="s">
        <v>2425</v>
      </c>
      <c r="F38" t="s">
        <v>136</v>
      </c>
      <c r="G38" t="s">
        <v>2426</v>
      </c>
      <c r="H38" t="s">
        <v>2427</v>
      </c>
      <c r="I38" t="s">
        <v>2374</v>
      </c>
      <c r="J38" t="s">
        <v>2428</v>
      </c>
      <c r="L38">
        <v>200</v>
      </c>
      <c r="M38">
        <v>0.92</v>
      </c>
      <c r="N38">
        <v>1</v>
      </c>
      <c r="O38">
        <v>1.66</v>
      </c>
      <c r="P38">
        <v>0.25700000000000001</v>
      </c>
      <c r="Q38">
        <v>15</v>
      </c>
      <c r="R38" t="s">
        <v>267</v>
      </c>
    </row>
    <row r="39" spans="5:18" x14ac:dyDescent="0.25">
      <c r="E39" t="s">
        <v>2371</v>
      </c>
      <c r="F39" t="s">
        <v>136</v>
      </c>
      <c r="G39" t="s">
        <v>2372</v>
      </c>
      <c r="H39" t="s">
        <v>2373</v>
      </c>
      <c r="I39" t="s">
        <v>2374</v>
      </c>
      <c r="J39" t="s">
        <v>2375</v>
      </c>
      <c r="R39" t="s">
        <v>267</v>
      </c>
    </row>
    <row r="40" spans="5:18" x14ac:dyDescent="0.25">
      <c r="E40" t="s">
        <v>2371</v>
      </c>
      <c r="F40" t="s">
        <v>121</v>
      </c>
      <c r="G40" t="s">
        <v>2429</v>
      </c>
      <c r="H40" t="s">
        <v>2430</v>
      </c>
      <c r="I40" t="s">
        <v>2374</v>
      </c>
      <c r="J40" t="s">
        <v>2431</v>
      </c>
      <c r="K40" t="s">
        <v>2009</v>
      </c>
      <c r="P40">
        <v>0.14000000000000001</v>
      </c>
      <c r="Q40">
        <v>10</v>
      </c>
      <c r="R40" t="s">
        <v>267</v>
      </c>
    </row>
    <row r="41" spans="5:18" x14ac:dyDescent="0.25">
      <c r="E41" t="s">
        <v>2345</v>
      </c>
      <c r="F41" t="s">
        <v>121</v>
      </c>
      <c r="G41" t="s">
        <v>2346</v>
      </c>
      <c r="H41" t="s">
        <v>2347</v>
      </c>
      <c r="I41" t="s">
        <v>1841</v>
      </c>
      <c r="K41" t="s">
        <v>2009</v>
      </c>
      <c r="P41">
        <v>0.8</v>
      </c>
      <c r="Q41">
        <v>7</v>
      </c>
      <c r="R41" t="s">
        <v>267</v>
      </c>
    </row>
    <row r="42" spans="5:18" x14ac:dyDescent="0.25">
      <c r="E42" t="s">
        <v>2345</v>
      </c>
      <c r="F42" t="s">
        <v>2432</v>
      </c>
      <c r="G42" t="s">
        <v>2433</v>
      </c>
      <c r="H42" t="s">
        <v>2434</v>
      </c>
      <c r="I42" t="s">
        <v>2374</v>
      </c>
      <c r="J42" t="s">
        <v>2435</v>
      </c>
      <c r="P42">
        <v>2.23E-2</v>
      </c>
      <c r="R42" t="s">
        <v>267</v>
      </c>
    </row>
    <row r="43" spans="5:18" x14ac:dyDescent="0.25">
      <c r="E43" t="s">
        <v>2371</v>
      </c>
      <c r="F43" t="s">
        <v>23</v>
      </c>
      <c r="G43" t="s">
        <v>2679</v>
      </c>
      <c r="H43" t="s">
        <v>2680</v>
      </c>
      <c r="I43" t="s">
        <v>1025</v>
      </c>
      <c r="J43" t="s">
        <v>2681</v>
      </c>
      <c r="K43" t="s">
        <v>1505</v>
      </c>
      <c r="L43">
        <v>250</v>
      </c>
      <c r="M43">
        <v>0.25</v>
      </c>
      <c r="P43">
        <v>0.34</v>
      </c>
      <c r="Q43">
        <v>21</v>
      </c>
      <c r="R43" t="s">
        <v>267</v>
      </c>
    </row>
    <row r="44" spans="5:18" x14ac:dyDescent="0.25">
      <c r="E44" t="s">
        <v>2451</v>
      </c>
      <c r="F44" t="s">
        <v>2452</v>
      </c>
      <c r="G44" t="s">
        <v>2453</v>
      </c>
      <c r="H44" t="s">
        <v>295</v>
      </c>
      <c r="I44" t="s">
        <v>1025</v>
      </c>
      <c r="J44" t="s">
        <v>2454</v>
      </c>
      <c r="K44" t="s">
        <v>1693</v>
      </c>
      <c r="L44">
        <v>3800</v>
      </c>
      <c r="M44">
        <v>16.2</v>
      </c>
      <c r="P44" t="s">
        <v>1693</v>
      </c>
      <c r="R44" t="s">
        <v>300</v>
      </c>
    </row>
    <row r="45" spans="5:18" x14ac:dyDescent="0.25">
      <c r="E45" t="s">
        <v>2363</v>
      </c>
      <c r="F45" t="s">
        <v>2364</v>
      </c>
      <c r="G45" t="s">
        <v>2365</v>
      </c>
      <c r="H45" t="s">
        <v>326</v>
      </c>
      <c r="I45" t="s">
        <v>1025</v>
      </c>
      <c r="J45" t="s">
        <v>2366</v>
      </c>
      <c r="K45" t="s">
        <v>1693</v>
      </c>
      <c r="L45">
        <v>6000</v>
      </c>
      <c r="M45">
        <v>7.9</v>
      </c>
      <c r="P45">
        <v>6.4824999999999999</v>
      </c>
      <c r="Q45">
        <v>57</v>
      </c>
      <c r="R45" t="s">
        <v>300</v>
      </c>
    </row>
    <row r="46" spans="5:18" x14ac:dyDescent="0.25">
      <c r="E46" t="s">
        <v>2363</v>
      </c>
      <c r="F46" t="s">
        <v>2364</v>
      </c>
      <c r="G46" t="s">
        <v>2455</v>
      </c>
      <c r="H46" t="s">
        <v>2456</v>
      </c>
      <c r="I46" t="s">
        <v>1025</v>
      </c>
      <c r="J46" t="s">
        <v>2457</v>
      </c>
      <c r="K46" t="s">
        <v>1693</v>
      </c>
      <c r="L46">
        <v>5000</v>
      </c>
      <c r="M46">
        <v>25.62</v>
      </c>
      <c r="P46">
        <v>9.9849999999999994</v>
      </c>
      <c r="Q46">
        <v>65</v>
      </c>
      <c r="R46" t="s">
        <v>300</v>
      </c>
    </row>
    <row r="47" spans="5:18" x14ac:dyDescent="0.25">
      <c r="E47" t="s">
        <v>2458</v>
      </c>
      <c r="F47" t="s">
        <v>2364</v>
      </c>
      <c r="G47" t="s">
        <v>2459</v>
      </c>
      <c r="H47" t="s">
        <v>326</v>
      </c>
      <c r="I47" t="s">
        <v>1025</v>
      </c>
      <c r="J47" t="s">
        <v>2460</v>
      </c>
      <c r="K47" t="s">
        <v>1693</v>
      </c>
      <c r="L47">
        <v>3950</v>
      </c>
      <c r="M47">
        <v>17.84</v>
      </c>
      <c r="P47">
        <v>9985</v>
      </c>
      <c r="R47" t="s">
        <v>300</v>
      </c>
    </row>
    <row r="48" spans="5:18" x14ac:dyDescent="0.25">
      <c r="E48" t="s">
        <v>2461</v>
      </c>
      <c r="F48" t="s">
        <v>2486</v>
      </c>
      <c r="G48" t="s">
        <v>2487</v>
      </c>
      <c r="H48" t="s">
        <v>2157</v>
      </c>
      <c r="I48" t="s">
        <v>1025</v>
      </c>
      <c r="R48" t="s">
        <v>300</v>
      </c>
    </row>
    <row r="49" spans="5:18" x14ac:dyDescent="0.25">
      <c r="E49" t="s">
        <v>2461</v>
      </c>
      <c r="F49" t="s">
        <v>2486</v>
      </c>
      <c r="G49" t="s">
        <v>2489</v>
      </c>
      <c r="H49" t="s">
        <v>2157</v>
      </c>
      <c r="I49" t="s">
        <v>1025</v>
      </c>
      <c r="R49" t="s">
        <v>300</v>
      </c>
    </row>
    <row r="50" spans="5:18" x14ac:dyDescent="0.25">
      <c r="E50" t="s">
        <v>2461</v>
      </c>
      <c r="F50" t="s">
        <v>2462</v>
      </c>
      <c r="G50" t="s">
        <v>2463</v>
      </c>
      <c r="H50" t="s">
        <v>2464</v>
      </c>
      <c r="J50" t="s">
        <v>2465</v>
      </c>
      <c r="M50">
        <v>28</v>
      </c>
      <c r="P50">
        <v>265000</v>
      </c>
      <c r="Q50">
        <v>10</v>
      </c>
      <c r="R50" t="s">
        <v>300</v>
      </c>
    </row>
    <row r="51" spans="5:18" x14ac:dyDescent="0.25">
      <c r="E51" t="s">
        <v>2466</v>
      </c>
      <c r="F51" t="s">
        <v>2467</v>
      </c>
      <c r="G51" t="s">
        <v>2468</v>
      </c>
      <c r="H51" t="s">
        <v>2469</v>
      </c>
      <c r="I51" t="s">
        <v>1025</v>
      </c>
      <c r="J51" t="s">
        <v>2470</v>
      </c>
      <c r="K51" t="s">
        <v>90</v>
      </c>
      <c r="L51">
        <v>850</v>
      </c>
      <c r="M51">
        <v>0.5</v>
      </c>
      <c r="Q51">
        <v>10</v>
      </c>
      <c r="R51" t="s">
        <v>300</v>
      </c>
    </row>
    <row r="52" spans="5:18" x14ac:dyDescent="0.25">
      <c r="E52" t="s">
        <v>2466</v>
      </c>
      <c r="F52" t="s">
        <v>2467</v>
      </c>
      <c r="G52" t="s">
        <v>2471</v>
      </c>
      <c r="H52" t="s">
        <v>2472</v>
      </c>
      <c r="I52" t="s">
        <v>1025</v>
      </c>
      <c r="J52" t="s">
        <v>2473</v>
      </c>
      <c r="K52" t="s">
        <v>90</v>
      </c>
      <c r="L52">
        <v>500</v>
      </c>
      <c r="M52">
        <v>1.34</v>
      </c>
      <c r="Q52">
        <v>21</v>
      </c>
      <c r="R52" t="s">
        <v>300</v>
      </c>
    </row>
    <row r="53" spans="5:18" x14ac:dyDescent="0.25">
      <c r="E53" t="s">
        <v>2466</v>
      </c>
      <c r="F53" t="s">
        <v>2467</v>
      </c>
      <c r="G53" t="s">
        <v>2474</v>
      </c>
      <c r="H53" t="s">
        <v>2157</v>
      </c>
      <c r="I53" t="s">
        <v>1025</v>
      </c>
      <c r="J53" t="s">
        <v>2475</v>
      </c>
      <c r="K53" t="s">
        <v>90</v>
      </c>
      <c r="L53">
        <v>680</v>
      </c>
      <c r="M53">
        <v>1.32</v>
      </c>
      <c r="Q53">
        <v>15</v>
      </c>
      <c r="R53" t="s">
        <v>300</v>
      </c>
    </row>
    <row r="54" spans="5:18" x14ac:dyDescent="0.25">
      <c r="E54" t="s">
        <v>2466</v>
      </c>
      <c r="F54" t="s">
        <v>2467</v>
      </c>
      <c r="G54" t="s">
        <v>2474</v>
      </c>
      <c r="H54" t="s">
        <v>2157</v>
      </c>
      <c r="I54" t="s">
        <v>1025</v>
      </c>
      <c r="J54" t="s">
        <v>2475</v>
      </c>
      <c r="K54" t="s">
        <v>90</v>
      </c>
      <c r="L54">
        <v>680</v>
      </c>
      <c r="M54">
        <v>1.32</v>
      </c>
      <c r="Q54">
        <v>15</v>
      </c>
      <c r="R54" t="s">
        <v>300</v>
      </c>
    </row>
    <row r="55" spans="5:18" x14ac:dyDescent="0.25">
      <c r="E55" t="s">
        <v>2345</v>
      </c>
      <c r="F55" t="s">
        <v>2368</v>
      </c>
      <c r="G55" t="s">
        <v>2369</v>
      </c>
      <c r="H55" t="s">
        <v>295</v>
      </c>
      <c r="I55" t="s">
        <v>1025</v>
      </c>
      <c r="J55" t="s">
        <v>2370</v>
      </c>
      <c r="K55" t="s">
        <v>522</v>
      </c>
      <c r="Q55">
        <v>15</v>
      </c>
      <c r="R55" t="s">
        <v>300</v>
      </c>
    </row>
    <row r="56" spans="5:18" x14ac:dyDescent="0.25">
      <c r="E56" t="s">
        <v>2490</v>
      </c>
      <c r="F56" t="s">
        <v>2605</v>
      </c>
      <c r="G56" t="s">
        <v>2682</v>
      </c>
      <c r="H56" t="s">
        <v>295</v>
      </c>
      <c r="I56" t="s">
        <v>1841</v>
      </c>
      <c r="J56" t="s">
        <v>2683</v>
      </c>
      <c r="K56" t="s">
        <v>2480</v>
      </c>
      <c r="P56">
        <v>9.2449999999999992</v>
      </c>
      <c r="Q56">
        <v>16</v>
      </c>
      <c r="R56" t="s">
        <v>300</v>
      </c>
    </row>
    <row r="57" spans="5:18" x14ac:dyDescent="0.25">
      <c r="E57" t="s">
        <v>2481</v>
      </c>
      <c r="F57" t="s">
        <v>2482</v>
      </c>
      <c r="G57" t="s">
        <v>2483</v>
      </c>
      <c r="H57" t="s">
        <v>295</v>
      </c>
      <c r="I57" t="s">
        <v>1025</v>
      </c>
      <c r="J57" t="s">
        <v>2484</v>
      </c>
      <c r="K57" t="s">
        <v>372</v>
      </c>
      <c r="L57">
        <v>1200</v>
      </c>
      <c r="M57" t="s">
        <v>2485</v>
      </c>
      <c r="P57">
        <v>16</v>
      </c>
      <c r="R57" t="s">
        <v>173</v>
      </c>
    </row>
    <row r="58" spans="5:18" x14ac:dyDescent="0.25">
      <c r="E58" t="s">
        <v>2339</v>
      </c>
      <c r="F58" t="s">
        <v>121</v>
      </c>
      <c r="G58" t="s">
        <v>2340</v>
      </c>
      <c r="H58" t="s">
        <v>2341</v>
      </c>
      <c r="I58" t="s">
        <v>1025</v>
      </c>
      <c r="J58" t="s">
        <v>2342</v>
      </c>
      <c r="K58" t="s">
        <v>2343</v>
      </c>
      <c r="O58">
        <v>49.4</v>
      </c>
      <c r="P58">
        <v>1250</v>
      </c>
      <c r="Q58">
        <v>8</v>
      </c>
      <c r="R58" t="s">
        <v>2684</v>
      </c>
    </row>
    <row r="59" spans="5:18" x14ac:dyDescent="0.25">
      <c r="E59" t="s">
        <v>2393</v>
      </c>
      <c r="F59" t="s">
        <v>2368</v>
      </c>
      <c r="G59" t="s">
        <v>2394</v>
      </c>
      <c r="H59" t="s">
        <v>2395</v>
      </c>
      <c r="I59" t="s">
        <v>1025</v>
      </c>
      <c r="J59" t="s">
        <v>1693</v>
      </c>
      <c r="K59" t="s">
        <v>2396</v>
      </c>
      <c r="L59" t="s">
        <v>171</v>
      </c>
      <c r="M59" t="s">
        <v>1693</v>
      </c>
      <c r="P59" t="s">
        <v>1693</v>
      </c>
      <c r="R59" t="s">
        <v>2685</v>
      </c>
    </row>
    <row r="60" spans="5:18" x14ac:dyDescent="0.25">
      <c r="E60" t="s">
        <v>2393</v>
      </c>
      <c r="F60" t="s">
        <v>2368</v>
      </c>
      <c r="G60" t="s">
        <v>2398</v>
      </c>
      <c r="H60" t="s">
        <v>2395</v>
      </c>
      <c r="I60" t="s">
        <v>1025</v>
      </c>
      <c r="J60" t="s">
        <v>1693</v>
      </c>
      <c r="K60" t="s">
        <v>2396</v>
      </c>
      <c r="L60" t="s">
        <v>171</v>
      </c>
      <c r="M60" t="s">
        <v>1693</v>
      </c>
      <c r="P60" t="s">
        <v>1693</v>
      </c>
      <c r="R60" t="s">
        <v>2685</v>
      </c>
    </row>
    <row r="61" spans="5:18" x14ac:dyDescent="0.25">
      <c r="E61" t="s">
        <v>2490</v>
      </c>
      <c r="F61" t="s">
        <v>2364</v>
      </c>
      <c r="G61" t="s">
        <v>2491</v>
      </c>
      <c r="H61" t="s">
        <v>326</v>
      </c>
      <c r="I61" t="s">
        <v>1025</v>
      </c>
      <c r="R61" t="s">
        <v>2492</v>
      </c>
    </row>
    <row r="62" spans="5:18" x14ac:dyDescent="0.25">
      <c r="E62" t="s">
        <v>2490</v>
      </c>
      <c r="F62" t="s">
        <v>2364</v>
      </c>
      <c r="G62" t="s">
        <v>2493</v>
      </c>
      <c r="H62" t="s">
        <v>326</v>
      </c>
      <c r="I62" t="s">
        <v>1025</v>
      </c>
      <c r="R62" t="s">
        <v>2492</v>
      </c>
    </row>
    <row r="63" spans="5:18" x14ac:dyDescent="0.25">
      <c r="E63" t="s">
        <v>2494</v>
      </c>
      <c r="F63" t="s">
        <v>2364</v>
      </c>
      <c r="G63" t="s">
        <v>2495</v>
      </c>
      <c r="H63" t="s">
        <v>326</v>
      </c>
      <c r="I63" t="s">
        <v>1025</v>
      </c>
      <c r="L63">
        <v>3950</v>
      </c>
      <c r="M63">
        <v>15.6</v>
      </c>
      <c r="P63">
        <v>11233</v>
      </c>
      <c r="Q63">
        <v>80</v>
      </c>
      <c r="R63" t="s">
        <v>2496</v>
      </c>
    </row>
    <row r="64" spans="5:18" x14ac:dyDescent="0.25">
      <c r="E64" t="s">
        <v>2497</v>
      </c>
      <c r="F64" t="s">
        <v>28</v>
      </c>
      <c r="G64" t="s">
        <v>2052</v>
      </c>
      <c r="H64" t="s">
        <v>2053</v>
      </c>
      <c r="I64" t="s">
        <v>1841</v>
      </c>
      <c r="J64" t="s">
        <v>159</v>
      </c>
      <c r="K64" t="s">
        <v>1505</v>
      </c>
      <c r="P64">
        <v>0.47199999999999998</v>
      </c>
      <c r="R64" t="s">
        <v>2498</v>
      </c>
    </row>
    <row r="65" spans="5:18" x14ac:dyDescent="0.25">
      <c r="E65" t="s">
        <v>2497</v>
      </c>
      <c r="F65" t="s">
        <v>28</v>
      </c>
      <c r="G65" t="s">
        <v>2055</v>
      </c>
      <c r="H65" t="s">
        <v>2053</v>
      </c>
      <c r="I65" t="s">
        <v>1841</v>
      </c>
      <c r="J65" t="s">
        <v>159</v>
      </c>
      <c r="K65" t="s">
        <v>1505</v>
      </c>
      <c r="P65">
        <v>0.47199999999999998</v>
      </c>
      <c r="R65" t="s">
        <v>2498</v>
      </c>
    </row>
    <row r="66" spans="5:18" x14ac:dyDescent="0.25">
      <c r="E66" t="s">
        <v>2377</v>
      </c>
      <c r="F66" t="s">
        <v>136</v>
      </c>
      <c r="G66" t="s">
        <v>2499</v>
      </c>
      <c r="H66" t="s">
        <v>2500</v>
      </c>
      <c r="I66" t="s">
        <v>1025</v>
      </c>
      <c r="J66" t="s">
        <v>2501</v>
      </c>
      <c r="K66" t="s">
        <v>2502</v>
      </c>
      <c r="L66">
        <v>0</v>
      </c>
      <c r="O66">
        <v>0.7</v>
      </c>
      <c r="P66">
        <v>0.32096000000000002</v>
      </c>
      <c r="Q66">
        <v>12</v>
      </c>
      <c r="R66" t="s">
        <v>185</v>
      </c>
    </row>
    <row r="67" spans="5:18" x14ac:dyDescent="0.25">
      <c r="E67" t="s">
        <v>2503</v>
      </c>
      <c r="F67" t="s">
        <v>136</v>
      </c>
      <c r="G67" t="s">
        <v>2504</v>
      </c>
      <c r="H67" t="s">
        <v>2500</v>
      </c>
      <c r="I67" t="s">
        <v>1025</v>
      </c>
      <c r="J67" t="s">
        <v>2501</v>
      </c>
      <c r="K67" t="s">
        <v>2502</v>
      </c>
      <c r="L67">
        <v>0</v>
      </c>
      <c r="O67">
        <v>6.32</v>
      </c>
      <c r="P67">
        <v>0.32096000000000002</v>
      </c>
      <c r="Q67">
        <v>12</v>
      </c>
      <c r="R67" t="s">
        <v>185</v>
      </c>
    </row>
    <row r="68" spans="5:18" x14ac:dyDescent="0.25">
      <c r="E68" t="s">
        <v>2503</v>
      </c>
      <c r="F68" t="s">
        <v>136</v>
      </c>
      <c r="G68" t="s">
        <v>2505</v>
      </c>
      <c r="H68" t="s">
        <v>2500</v>
      </c>
      <c r="I68" t="s">
        <v>1025</v>
      </c>
      <c r="J68" t="s">
        <v>2506</v>
      </c>
      <c r="K68" t="s">
        <v>2502</v>
      </c>
      <c r="O68">
        <v>4.32</v>
      </c>
      <c r="P68">
        <v>0.32096000000000002</v>
      </c>
      <c r="Q68">
        <v>12</v>
      </c>
      <c r="R68" t="s">
        <v>185</v>
      </c>
    </row>
    <row r="69" spans="5:18" x14ac:dyDescent="0.25">
      <c r="E69" t="s">
        <v>2568</v>
      </c>
      <c r="F69" t="s">
        <v>136</v>
      </c>
      <c r="G69" t="s">
        <v>2686</v>
      </c>
      <c r="H69" t="s">
        <v>2687</v>
      </c>
      <c r="I69" t="s">
        <v>1025</v>
      </c>
      <c r="J69" t="s">
        <v>2688</v>
      </c>
      <c r="L69">
        <v>1500</v>
      </c>
      <c r="M69">
        <v>12.12</v>
      </c>
      <c r="N69">
        <v>0.05</v>
      </c>
      <c r="O69">
        <v>97.03</v>
      </c>
      <c r="P69">
        <v>0.81</v>
      </c>
      <c r="Q69">
        <v>3</v>
      </c>
      <c r="R69" t="s">
        <v>185</v>
      </c>
    </row>
    <row r="70" spans="5:18" x14ac:dyDescent="0.25">
      <c r="E70" t="s">
        <v>2689</v>
      </c>
      <c r="F70" t="s">
        <v>23</v>
      </c>
      <c r="G70" t="s">
        <v>2690</v>
      </c>
      <c r="H70" t="s">
        <v>2691</v>
      </c>
      <c r="I70" t="s">
        <v>1841</v>
      </c>
      <c r="J70" t="s">
        <v>2692</v>
      </c>
      <c r="K70" t="s">
        <v>1505</v>
      </c>
      <c r="L70" t="s">
        <v>2693</v>
      </c>
      <c r="M70" t="s">
        <v>2694</v>
      </c>
      <c r="N70" t="s">
        <v>2695</v>
      </c>
      <c r="O70" t="s">
        <v>2696</v>
      </c>
      <c r="P70">
        <v>0.5</v>
      </c>
      <c r="Q70">
        <v>20</v>
      </c>
      <c r="R70" t="s">
        <v>185</v>
      </c>
    </row>
    <row r="71" spans="5:18" x14ac:dyDescent="0.25">
      <c r="E71" t="s">
        <v>2531</v>
      </c>
      <c r="F71" t="s">
        <v>28</v>
      </c>
      <c r="G71" t="s">
        <v>2532</v>
      </c>
      <c r="H71" t="s">
        <v>295</v>
      </c>
      <c r="I71" t="s">
        <v>366</v>
      </c>
      <c r="J71" t="s">
        <v>2533</v>
      </c>
      <c r="K71" t="s">
        <v>2534</v>
      </c>
      <c r="L71">
        <v>1500</v>
      </c>
      <c r="M71">
        <v>4</v>
      </c>
      <c r="P71">
        <v>6.3</v>
      </c>
      <c r="Q71">
        <v>15</v>
      </c>
      <c r="R71" t="s">
        <v>900</v>
      </c>
    </row>
    <row r="72" spans="5:18" x14ac:dyDescent="0.25">
      <c r="E72" t="s">
        <v>2535</v>
      </c>
      <c r="F72" t="s">
        <v>23</v>
      </c>
      <c r="G72" t="s">
        <v>2536</v>
      </c>
      <c r="H72" t="s">
        <v>1436</v>
      </c>
      <c r="I72" t="s">
        <v>1841</v>
      </c>
      <c r="J72" t="s">
        <v>2537</v>
      </c>
      <c r="K72" t="s">
        <v>1505</v>
      </c>
      <c r="N72">
        <v>5</v>
      </c>
      <c r="O72">
        <v>7.5</v>
      </c>
      <c r="P72">
        <v>0.5</v>
      </c>
      <c r="Q72">
        <v>7</v>
      </c>
      <c r="R72" t="s">
        <v>2538</v>
      </c>
    </row>
    <row r="73" spans="5:18" x14ac:dyDescent="0.25">
      <c r="E73" t="s">
        <v>2377</v>
      </c>
      <c r="F73" t="s">
        <v>23</v>
      </c>
      <c r="G73" t="s">
        <v>2539</v>
      </c>
      <c r="H73" t="s">
        <v>2540</v>
      </c>
      <c r="I73" t="s">
        <v>1841</v>
      </c>
      <c r="J73" t="s">
        <v>2541</v>
      </c>
      <c r="K73" t="s">
        <v>1505</v>
      </c>
      <c r="L73">
        <v>300</v>
      </c>
      <c r="M73">
        <v>0.34</v>
      </c>
      <c r="P73">
        <v>0.5</v>
      </c>
      <c r="Q73">
        <v>7</v>
      </c>
      <c r="R73" t="s">
        <v>2538</v>
      </c>
    </row>
    <row r="74" spans="5:18" x14ac:dyDescent="0.25">
      <c r="E74" t="s">
        <v>2377</v>
      </c>
      <c r="F74" t="s">
        <v>23</v>
      </c>
      <c r="G74" t="s">
        <v>2542</v>
      </c>
      <c r="H74" t="s">
        <v>2540</v>
      </c>
      <c r="I74" t="s">
        <v>1841</v>
      </c>
      <c r="J74" t="s">
        <v>2543</v>
      </c>
      <c r="K74" t="s">
        <v>1505</v>
      </c>
      <c r="L74">
        <v>350</v>
      </c>
      <c r="M74">
        <v>0.9</v>
      </c>
      <c r="P74">
        <v>0.5</v>
      </c>
      <c r="Q74">
        <v>7</v>
      </c>
      <c r="R74" t="s">
        <v>2538</v>
      </c>
    </row>
    <row r="75" spans="5:18" x14ac:dyDescent="0.25">
      <c r="E75" t="s">
        <v>2377</v>
      </c>
      <c r="F75" t="s">
        <v>23</v>
      </c>
      <c r="G75" t="s">
        <v>2544</v>
      </c>
      <c r="H75" t="s">
        <v>2540</v>
      </c>
      <c r="I75" t="s">
        <v>1841</v>
      </c>
      <c r="J75" t="s">
        <v>2545</v>
      </c>
      <c r="K75" t="s">
        <v>1505</v>
      </c>
      <c r="L75">
        <v>350</v>
      </c>
      <c r="M75">
        <v>0.8</v>
      </c>
      <c r="P75">
        <v>0.5</v>
      </c>
      <c r="Q75">
        <v>7</v>
      </c>
      <c r="R75" t="s">
        <v>2538</v>
      </c>
    </row>
    <row r="76" spans="5:18" x14ac:dyDescent="0.25">
      <c r="E76" t="s">
        <v>2334</v>
      </c>
      <c r="F76" t="s">
        <v>136</v>
      </c>
      <c r="G76" t="s">
        <v>2546</v>
      </c>
      <c r="H76" t="s">
        <v>2547</v>
      </c>
      <c r="I76" t="s">
        <v>1025</v>
      </c>
      <c r="J76" t="s">
        <v>2548</v>
      </c>
      <c r="K76" t="s">
        <v>2549</v>
      </c>
      <c r="L76">
        <v>0</v>
      </c>
      <c r="P76">
        <v>0.22</v>
      </c>
      <c r="Q76">
        <v>7</v>
      </c>
      <c r="R76" t="s">
        <v>613</v>
      </c>
    </row>
    <row r="77" spans="5:18" x14ac:dyDescent="0.25">
      <c r="E77">
        <v>45014</v>
      </c>
      <c r="F77" t="s">
        <v>2550</v>
      </c>
      <c r="G77" t="s">
        <v>2551</v>
      </c>
      <c r="H77" t="s">
        <v>2552</v>
      </c>
      <c r="I77">
        <v>58</v>
      </c>
      <c r="J77" t="s">
        <v>2553</v>
      </c>
      <c r="K77" t="s">
        <v>90</v>
      </c>
      <c r="L77">
        <v>24.6</v>
      </c>
      <c r="M77">
        <v>24.3</v>
      </c>
      <c r="P77">
        <v>167</v>
      </c>
      <c r="Q77">
        <v>10</v>
      </c>
      <c r="R77" t="s">
        <v>613</v>
      </c>
    </row>
    <row r="78" spans="5:18" x14ac:dyDescent="0.25">
      <c r="E78">
        <v>45202</v>
      </c>
      <c r="F78" t="s">
        <v>336</v>
      </c>
      <c r="G78" t="s">
        <v>2697</v>
      </c>
      <c r="H78" t="s">
        <v>295</v>
      </c>
      <c r="I78" t="s">
        <v>2698</v>
      </c>
      <c r="J78" t="s">
        <v>2699</v>
      </c>
      <c r="K78" t="s">
        <v>2700</v>
      </c>
      <c r="L78" t="s">
        <v>2701</v>
      </c>
      <c r="M78">
        <v>18</v>
      </c>
      <c r="N78">
        <v>0</v>
      </c>
      <c r="O78">
        <v>0</v>
      </c>
      <c r="P78">
        <v>15.22</v>
      </c>
      <c r="Q78" t="s">
        <v>2702</v>
      </c>
      <c r="R78" t="s">
        <v>2703</v>
      </c>
    </row>
    <row r="79" spans="5:18" x14ac:dyDescent="0.25">
      <c r="E79" t="s">
        <v>2377</v>
      </c>
      <c r="F79" t="s">
        <v>2378</v>
      </c>
      <c r="G79" t="s">
        <v>2379</v>
      </c>
      <c r="H79" t="s">
        <v>2380</v>
      </c>
      <c r="I79" t="s">
        <v>1841</v>
      </c>
      <c r="J79" t="s">
        <v>2381</v>
      </c>
      <c r="K79" t="s">
        <v>1693</v>
      </c>
      <c r="L79">
        <v>1250</v>
      </c>
      <c r="M79" t="s">
        <v>2382</v>
      </c>
      <c r="P79">
        <v>6.13</v>
      </c>
      <c r="Q79">
        <v>14</v>
      </c>
      <c r="R79" t="s">
        <v>2704</v>
      </c>
    </row>
    <row r="80" spans="5:18" x14ac:dyDescent="0.25">
      <c r="E80" t="s">
        <v>2377</v>
      </c>
      <c r="F80" t="s">
        <v>2378</v>
      </c>
      <c r="G80" t="s">
        <v>2384</v>
      </c>
      <c r="H80" t="s">
        <v>2380</v>
      </c>
      <c r="I80" t="s">
        <v>1841</v>
      </c>
      <c r="J80" t="s">
        <v>2385</v>
      </c>
      <c r="K80" t="s">
        <v>1693</v>
      </c>
      <c r="L80">
        <v>1290</v>
      </c>
      <c r="M80" t="s">
        <v>2386</v>
      </c>
      <c r="P80">
        <v>6.15</v>
      </c>
      <c r="R80" t="s">
        <v>2704</v>
      </c>
    </row>
    <row r="81" spans="5:18" x14ac:dyDescent="0.25">
      <c r="E81" t="s">
        <v>2377</v>
      </c>
      <c r="F81" t="s">
        <v>2378</v>
      </c>
      <c r="G81" t="s">
        <v>2387</v>
      </c>
      <c r="H81" t="s">
        <v>2380</v>
      </c>
      <c r="I81" t="s">
        <v>1841</v>
      </c>
      <c r="J81" t="s">
        <v>2388</v>
      </c>
      <c r="K81" t="s">
        <v>1693</v>
      </c>
      <c r="L81">
        <v>1500</v>
      </c>
      <c r="M81" t="s">
        <v>2389</v>
      </c>
      <c r="P81">
        <v>6.1</v>
      </c>
      <c r="R81" t="s">
        <v>2704</v>
      </c>
    </row>
    <row r="82" spans="5:18" x14ac:dyDescent="0.25">
      <c r="E82" t="s">
        <v>2377</v>
      </c>
      <c r="F82" t="s">
        <v>2378</v>
      </c>
      <c r="G82" t="s">
        <v>2390</v>
      </c>
      <c r="H82" t="s">
        <v>2380</v>
      </c>
      <c r="I82" t="s">
        <v>1841</v>
      </c>
      <c r="J82" t="s">
        <v>2391</v>
      </c>
      <c r="K82" t="s">
        <v>1693</v>
      </c>
      <c r="L82">
        <v>980</v>
      </c>
      <c r="M82" t="s">
        <v>2392</v>
      </c>
      <c r="P82">
        <v>6.14</v>
      </c>
      <c r="R82" t="s">
        <v>2704</v>
      </c>
    </row>
    <row r="83" spans="5:18" x14ac:dyDescent="0.25">
      <c r="E83" t="s">
        <v>2393</v>
      </c>
      <c r="F83" t="s">
        <v>2368</v>
      </c>
      <c r="G83" t="s">
        <v>2412</v>
      </c>
      <c r="H83" t="s">
        <v>2157</v>
      </c>
      <c r="I83" t="s">
        <v>1025</v>
      </c>
      <c r="J83" t="s">
        <v>2559</v>
      </c>
      <c r="K83" t="s">
        <v>2396</v>
      </c>
      <c r="L83">
        <v>3500</v>
      </c>
      <c r="M83" t="s">
        <v>1693</v>
      </c>
      <c r="P83" t="s">
        <v>1693</v>
      </c>
      <c r="R83" t="s">
        <v>2560</v>
      </c>
    </row>
    <row r="84" spans="5:18" x14ac:dyDescent="0.25">
      <c r="E84" t="s">
        <v>2393</v>
      </c>
      <c r="F84" t="s">
        <v>2368</v>
      </c>
      <c r="G84" t="s">
        <v>2412</v>
      </c>
      <c r="H84" t="s">
        <v>2561</v>
      </c>
      <c r="I84" t="s">
        <v>1025</v>
      </c>
      <c r="J84" t="s">
        <v>2559</v>
      </c>
      <c r="K84" t="s">
        <v>2396</v>
      </c>
      <c r="L84">
        <v>3500</v>
      </c>
      <c r="M84" t="s">
        <v>1693</v>
      </c>
      <c r="P84" t="s">
        <v>1693</v>
      </c>
      <c r="R84" t="s">
        <v>2560</v>
      </c>
    </row>
  </sheetData>
  <sortState ref="E3:R84">
    <sortCondition ref="R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23"/>
  <sheetViews>
    <sheetView workbookViewId="0">
      <selection activeCell="J23" sqref="J23"/>
    </sheetView>
  </sheetViews>
  <sheetFormatPr defaultRowHeight="15" x14ac:dyDescent="0.25"/>
  <sheetData>
    <row r="23" spans="10:10" x14ac:dyDescent="0.25">
      <c r="J23">
        <f>12600+6900</f>
        <v>19500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9:U133"/>
  <sheetViews>
    <sheetView topLeftCell="A84" workbookViewId="0">
      <selection activeCell="O122" sqref="O122:O132"/>
    </sheetView>
  </sheetViews>
  <sheetFormatPr defaultRowHeight="15" x14ac:dyDescent="0.25"/>
  <sheetData>
    <row r="9" spans="8:21" x14ac:dyDescent="0.25">
      <c r="H9" t="s">
        <v>2334</v>
      </c>
      <c r="I9" t="s">
        <v>121</v>
      </c>
      <c r="J9" t="s">
        <v>2335</v>
      </c>
      <c r="K9" t="s">
        <v>2336</v>
      </c>
      <c r="L9" t="s">
        <v>1841</v>
      </c>
      <c r="M9" t="s">
        <v>2337</v>
      </c>
      <c r="N9" t="s">
        <v>2338</v>
      </c>
      <c r="O9">
        <v>451</v>
      </c>
      <c r="P9">
        <v>0.32</v>
      </c>
      <c r="Q9">
        <v>0</v>
      </c>
      <c r="R9">
        <v>0</v>
      </c>
      <c r="S9">
        <v>3.6150000000000002</v>
      </c>
      <c r="T9">
        <v>34</v>
      </c>
      <c r="U9" t="s">
        <v>613</v>
      </c>
    </row>
    <row r="10" spans="8:21" x14ac:dyDescent="0.25">
      <c r="H10" t="s">
        <v>2705</v>
      </c>
      <c r="I10" t="s">
        <v>121</v>
      </c>
      <c r="J10" t="s">
        <v>2706</v>
      </c>
      <c r="K10" t="s">
        <v>2707</v>
      </c>
      <c r="L10" t="s">
        <v>1841</v>
      </c>
      <c r="M10" t="s">
        <v>2708</v>
      </c>
      <c r="N10" t="s">
        <v>2662</v>
      </c>
      <c r="R10">
        <v>0</v>
      </c>
      <c r="S10">
        <v>0.24399999999999999</v>
      </c>
      <c r="T10">
        <v>17</v>
      </c>
      <c r="U10" t="s">
        <v>2709</v>
      </c>
    </row>
    <row r="11" spans="8:21" x14ac:dyDescent="0.25">
      <c r="H11" t="s">
        <v>2521</v>
      </c>
      <c r="I11" t="s">
        <v>121</v>
      </c>
      <c r="J11" t="s">
        <v>2710</v>
      </c>
      <c r="K11" t="s">
        <v>2711</v>
      </c>
      <c r="L11" t="s">
        <v>1841</v>
      </c>
      <c r="M11" t="s">
        <v>2712</v>
      </c>
      <c r="N11" t="s">
        <v>2037</v>
      </c>
      <c r="O11">
        <v>0</v>
      </c>
      <c r="P11">
        <v>0</v>
      </c>
      <c r="S11">
        <v>0.06</v>
      </c>
      <c r="T11">
        <v>10</v>
      </c>
      <c r="U11" t="s">
        <v>2630</v>
      </c>
    </row>
    <row r="12" spans="8:21" x14ac:dyDescent="0.25">
      <c r="H12" t="s">
        <v>2521</v>
      </c>
      <c r="I12" t="s">
        <v>121</v>
      </c>
      <c r="J12" t="s">
        <v>2713</v>
      </c>
      <c r="K12" t="s">
        <v>2714</v>
      </c>
      <c r="L12" t="s">
        <v>2374</v>
      </c>
      <c r="M12" t="s">
        <v>2715</v>
      </c>
      <c r="N12" t="s">
        <v>2716</v>
      </c>
      <c r="O12">
        <v>0</v>
      </c>
      <c r="P12">
        <v>0</v>
      </c>
      <c r="Q12">
        <v>0</v>
      </c>
      <c r="R12">
        <v>0</v>
      </c>
      <c r="S12">
        <v>0.6</v>
      </c>
      <c r="T12">
        <v>10</v>
      </c>
      <c r="U12" t="s">
        <v>2630</v>
      </c>
    </row>
    <row r="13" spans="8:21" x14ac:dyDescent="0.25">
      <c r="H13" t="s">
        <v>2521</v>
      </c>
      <c r="I13" t="s">
        <v>121</v>
      </c>
      <c r="J13" t="s">
        <v>2717</v>
      </c>
      <c r="K13" t="s">
        <v>2718</v>
      </c>
      <c r="L13" t="s">
        <v>1841</v>
      </c>
      <c r="M13" t="s">
        <v>2719</v>
      </c>
      <c r="N13" t="s">
        <v>2524</v>
      </c>
      <c r="S13">
        <v>0.84</v>
      </c>
      <c r="T13">
        <v>14</v>
      </c>
      <c r="U13" t="s">
        <v>2630</v>
      </c>
    </row>
    <row r="14" spans="8:21" x14ac:dyDescent="0.25">
      <c r="H14" t="s">
        <v>2521</v>
      </c>
      <c r="I14" t="s">
        <v>121</v>
      </c>
      <c r="J14" t="s">
        <v>2720</v>
      </c>
      <c r="K14" t="s">
        <v>2721</v>
      </c>
      <c r="L14" t="s">
        <v>1841</v>
      </c>
      <c r="M14" t="s">
        <v>2715</v>
      </c>
      <c r="N14" t="s">
        <v>2037</v>
      </c>
      <c r="O14">
        <v>0</v>
      </c>
      <c r="P14">
        <v>0</v>
      </c>
      <c r="S14">
        <v>8.4000000000000005E-2</v>
      </c>
      <c r="T14">
        <v>14</v>
      </c>
      <c r="U14" t="s">
        <v>2722</v>
      </c>
    </row>
    <row r="15" spans="8:21" x14ac:dyDescent="0.25">
      <c r="H15">
        <v>44991</v>
      </c>
      <c r="I15" t="s">
        <v>28</v>
      </c>
      <c r="J15" t="s">
        <v>2723</v>
      </c>
      <c r="K15" t="s">
        <v>2724</v>
      </c>
      <c r="L15" t="s">
        <v>2349</v>
      </c>
      <c r="M15" t="s">
        <v>2349</v>
      </c>
      <c r="N15" t="s">
        <v>2349</v>
      </c>
      <c r="O15" t="s">
        <v>2349</v>
      </c>
      <c r="P15" t="s">
        <v>2349</v>
      </c>
      <c r="Q15" t="s">
        <v>2349</v>
      </c>
      <c r="R15" t="s">
        <v>2349</v>
      </c>
      <c r="S15" t="s">
        <v>2349</v>
      </c>
      <c r="T15" t="s">
        <v>90</v>
      </c>
      <c r="U15" t="s">
        <v>2725</v>
      </c>
    </row>
    <row r="16" spans="8:21" x14ac:dyDescent="0.25">
      <c r="H16" t="s">
        <v>2521</v>
      </c>
      <c r="I16" t="s">
        <v>136</v>
      </c>
      <c r="J16" t="s">
        <v>2726</v>
      </c>
      <c r="K16" t="s">
        <v>2727</v>
      </c>
      <c r="L16" t="s">
        <v>1025</v>
      </c>
      <c r="M16" t="s">
        <v>2728</v>
      </c>
      <c r="O16">
        <v>2000</v>
      </c>
      <c r="P16">
        <v>2.63</v>
      </c>
      <c r="Q16">
        <v>6</v>
      </c>
      <c r="R16">
        <v>28.9</v>
      </c>
      <c r="S16">
        <v>0.32100000000000001</v>
      </c>
      <c r="T16">
        <v>12</v>
      </c>
      <c r="U16" t="s">
        <v>2729</v>
      </c>
    </row>
    <row r="17" spans="8:21" x14ac:dyDescent="0.25">
      <c r="H17" t="s">
        <v>2521</v>
      </c>
      <c r="I17" t="s">
        <v>121</v>
      </c>
      <c r="J17" t="s">
        <v>729</v>
      </c>
      <c r="K17" t="s">
        <v>2730</v>
      </c>
      <c r="L17" t="s">
        <v>1841</v>
      </c>
      <c r="M17" t="s">
        <v>2712</v>
      </c>
      <c r="N17" t="s">
        <v>2731</v>
      </c>
      <c r="O17">
        <v>0</v>
      </c>
      <c r="P17">
        <v>0</v>
      </c>
      <c r="Q17">
        <v>0</v>
      </c>
      <c r="R17">
        <v>0</v>
      </c>
      <c r="S17">
        <v>0.84</v>
      </c>
      <c r="T17">
        <v>14</v>
      </c>
      <c r="U17" t="s">
        <v>2729</v>
      </c>
    </row>
    <row r="18" spans="8:21" x14ac:dyDescent="0.25">
      <c r="H18" t="s">
        <v>2521</v>
      </c>
      <c r="I18" t="s">
        <v>121</v>
      </c>
      <c r="J18" t="s">
        <v>2732</v>
      </c>
      <c r="K18" t="s">
        <v>2730</v>
      </c>
      <c r="L18" t="s">
        <v>1841</v>
      </c>
      <c r="M18" t="s">
        <v>2733</v>
      </c>
      <c r="N18" t="s">
        <v>2731</v>
      </c>
      <c r="S18">
        <v>0.84</v>
      </c>
      <c r="T18">
        <v>14</v>
      </c>
      <c r="U18" t="s">
        <v>2729</v>
      </c>
    </row>
    <row r="19" spans="8:21" x14ac:dyDescent="0.25">
      <c r="H19" t="s">
        <v>2339</v>
      </c>
      <c r="I19" t="s">
        <v>136</v>
      </c>
      <c r="J19" t="s">
        <v>2734</v>
      </c>
      <c r="K19" t="s">
        <v>2638</v>
      </c>
      <c r="L19" t="s">
        <v>1025</v>
      </c>
      <c r="M19" t="s">
        <v>2735</v>
      </c>
      <c r="N19" t="s">
        <v>2736</v>
      </c>
      <c r="O19">
        <v>385</v>
      </c>
      <c r="P19">
        <v>10</v>
      </c>
      <c r="Q19">
        <v>9.3000000000000007</v>
      </c>
      <c r="R19">
        <v>39.5</v>
      </c>
      <c r="S19">
        <v>0.31225000000000003</v>
      </c>
      <c r="T19">
        <v>12</v>
      </c>
      <c r="U19" t="s">
        <v>2737</v>
      </c>
    </row>
    <row r="20" spans="8:21" x14ac:dyDescent="0.25">
      <c r="H20" t="s">
        <v>2738</v>
      </c>
      <c r="I20" t="s">
        <v>2739</v>
      </c>
      <c r="J20" t="s">
        <v>2740</v>
      </c>
      <c r="K20" t="s">
        <v>220</v>
      </c>
      <c r="L20" t="s">
        <v>366</v>
      </c>
      <c r="M20" t="s">
        <v>2741</v>
      </c>
      <c r="N20" t="s">
        <v>2742</v>
      </c>
      <c r="O20">
        <v>400</v>
      </c>
      <c r="P20">
        <v>3.7</v>
      </c>
      <c r="S20">
        <v>1.52</v>
      </c>
      <c r="T20">
        <v>18</v>
      </c>
      <c r="U20" t="s">
        <v>2743</v>
      </c>
    </row>
    <row r="21" spans="8:21" x14ac:dyDescent="0.25">
      <c r="H21" t="s">
        <v>2416</v>
      </c>
      <c r="I21" t="s">
        <v>2368</v>
      </c>
      <c r="J21" t="s">
        <v>2744</v>
      </c>
      <c r="K21" t="s">
        <v>2561</v>
      </c>
      <c r="L21" t="s">
        <v>366</v>
      </c>
      <c r="M21" t="s">
        <v>2745</v>
      </c>
      <c r="N21" t="s">
        <v>1798</v>
      </c>
      <c r="P21">
        <v>1.36</v>
      </c>
      <c r="S21">
        <v>11.4</v>
      </c>
      <c r="U21" t="s">
        <v>2746</v>
      </c>
    </row>
    <row r="22" spans="8:21" x14ac:dyDescent="0.25">
      <c r="H22" t="s">
        <v>2747</v>
      </c>
      <c r="I22" t="s">
        <v>48</v>
      </c>
      <c r="J22" t="s">
        <v>2748</v>
      </c>
      <c r="K22" t="s">
        <v>295</v>
      </c>
      <c r="L22" t="s">
        <v>1025</v>
      </c>
      <c r="M22" t="s">
        <v>2749</v>
      </c>
      <c r="N22" t="s">
        <v>2750</v>
      </c>
      <c r="O22">
        <v>750</v>
      </c>
      <c r="P22">
        <v>1.52</v>
      </c>
      <c r="S22">
        <v>3.07</v>
      </c>
      <c r="T22">
        <v>12.5</v>
      </c>
      <c r="U22" t="s">
        <v>2751</v>
      </c>
    </row>
    <row r="23" spans="8:21" x14ac:dyDescent="0.25">
      <c r="H23" t="s">
        <v>2399</v>
      </c>
      <c r="I23" t="s">
        <v>2400</v>
      </c>
      <c r="J23" t="s">
        <v>2401</v>
      </c>
      <c r="K23" t="s">
        <v>295</v>
      </c>
      <c r="L23" t="s">
        <v>1025</v>
      </c>
      <c r="M23" t="s">
        <v>2402</v>
      </c>
      <c r="N23" t="s">
        <v>1844</v>
      </c>
      <c r="O23">
        <v>3700</v>
      </c>
      <c r="P23">
        <v>6.1</v>
      </c>
      <c r="R23">
        <v>18.2</v>
      </c>
      <c r="S23">
        <v>17184959.73</v>
      </c>
      <c r="T23">
        <v>42</v>
      </c>
      <c r="U23" t="s">
        <v>2403</v>
      </c>
    </row>
    <row r="24" spans="8:21" x14ac:dyDescent="0.25">
      <c r="H24" t="s">
        <v>2404</v>
      </c>
      <c r="I24" t="s">
        <v>2405</v>
      </c>
      <c r="J24" t="s">
        <v>2406</v>
      </c>
      <c r="K24" t="s">
        <v>2407</v>
      </c>
      <c r="L24" t="s">
        <v>2349</v>
      </c>
      <c r="M24" t="s">
        <v>2349</v>
      </c>
      <c r="N24" t="s">
        <v>2349</v>
      </c>
      <c r="O24">
        <v>12</v>
      </c>
      <c r="P24">
        <v>20</v>
      </c>
      <c r="Q24" t="s">
        <v>2349</v>
      </c>
      <c r="R24" t="s">
        <v>2349</v>
      </c>
      <c r="S24">
        <v>7500000</v>
      </c>
      <c r="T24" t="s">
        <v>2409</v>
      </c>
      <c r="U24" t="s">
        <v>2752</v>
      </c>
    </row>
    <row r="25" spans="8:21" x14ac:dyDescent="0.25">
      <c r="H25" t="s">
        <v>2404</v>
      </c>
      <c r="I25" t="s">
        <v>2405</v>
      </c>
      <c r="J25" t="s">
        <v>2411</v>
      </c>
      <c r="K25" t="s">
        <v>935</v>
      </c>
      <c r="L25" t="s">
        <v>2349</v>
      </c>
      <c r="M25" t="s">
        <v>2349</v>
      </c>
      <c r="N25" t="s">
        <v>2349</v>
      </c>
      <c r="O25">
        <v>21</v>
      </c>
      <c r="P25">
        <v>15</v>
      </c>
      <c r="Q25" t="s">
        <v>2349</v>
      </c>
      <c r="R25" t="s">
        <v>2349</v>
      </c>
      <c r="S25">
        <v>1678000</v>
      </c>
      <c r="T25" t="s">
        <v>2409</v>
      </c>
      <c r="U25" t="s">
        <v>2752</v>
      </c>
    </row>
    <row r="26" spans="8:21" x14ac:dyDescent="0.25">
      <c r="H26" t="s">
        <v>2393</v>
      </c>
      <c r="I26" t="s">
        <v>2368</v>
      </c>
      <c r="J26" t="s">
        <v>2412</v>
      </c>
      <c r="K26" t="s">
        <v>2395</v>
      </c>
      <c r="L26" t="s">
        <v>1025</v>
      </c>
      <c r="M26" t="s">
        <v>1693</v>
      </c>
      <c r="N26" t="s">
        <v>2396</v>
      </c>
      <c r="O26" t="s">
        <v>171</v>
      </c>
      <c r="P26" t="s">
        <v>1693</v>
      </c>
      <c r="S26" t="s">
        <v>1693</v>
      </c>
      <c r="U26" t="s">
        <v>50</v>
      </c>
    </row>
    <row r="27" spans="8:21" x14ac:dyDescent="0.25">
      <c r="H27" t="s">
        <v>2413</v>
      </c>
      <c r="I27" t="s">
        <v>121</v>
      </c>
      <c r="J27" t="s">
        <v>325</v>
      </c>
      <c r="K27" t="s">
        <v>2414</v>
      </c>
      <c r="L27" t="s">
        <v>1841</v>
      </c>
      <c r="M27" t="s">
        <v>2415</v>
      </c>
      <c r="N27" t="s">
        <v>2037</v>
      </c>
      <c r="O27">
        <v>15000</v>
      </c>
      <c r="S27">
        <v>0.45</v>
      </c>
      <c r="T27">
        <v>10</v>
      </c>
      <c r="U27" t="s">
        <v>300</v>
      </c>
    </row>
    <row r="28" spans="8:21" x14ac:dyDescent="0.25">
      <c r="H28" t="s">
        <v>2357</v>
      </c>
      <c r="I28" t="s">
        <v>136</v>
      </c>
      <c r="J28" t="s">
        <v>2358</v>
      </c>
      <c r="K28" t="s">
        <v>2359</v>
      </c>
      <c r="L28" t="s">
        <v>1025</v>
      </c>
      <c r="M28" t="s">
        <v>2360</v>
      </c>
      <c r="N28" t="s">
        <v>2361</v>
      </c>
      <c r="O28">
        <v>1040</v>
      </c>
      <c r="Q28">
        <v>52</v>
      </c>
      <c r="S28">
        <v>0.22800000000000001</v>
      </c>
      <c r="T28">
        <v>10</v>
      </c>
      <c r="U28" t="s">
        <v>267</v>
      </c>
    </row>
    <row r="29" spans="8:21" x14ac:dyDescent="0.25">
      <c r="H29" t="s">
        <v>2357</v>
      </c>
      <c r="I29" t="s">
        <v>136</v>
      </c>
      <c r="J29" t="s">
        <v>2507</v>
      </c>
      <c r="K29" t="s">
        <v>2508</v>
      </c>
      <c r="L29" t="s">
        <v>1025</v>
      </c>
      <c r="M29" t="s">
        <v>2509</v>
      </c>
      <c r="N29" t="s">
        <v>2510</v>
      </c>
      <c r="O29">
        <v>1000</v>
      </c>
      <c r="Q29">
        <v>7</v>
      </c>
      <c r="S29">
        <v>5.0449999999999999</v>
      </c>
      <c r="T29">
        <v>40</v>
      </c>
      <c r="U29" t="s">
        <v>267</v>
      </c>
    </row>
    <row r="30" spans="8:21" x14ac:dyDescent="0.25">
      <c r="H30" t="s">
        <v>2511</v>
      </c>
      <c r="I30" t="s">
        <v>121</v>
      </c>
      <c r="J30" t="s">
        <v>2512</v>
      </c>
      <c r="K30" t="s">
        <v>2513</v>
      </c>
      <c r="L30" t="s">
        <v>1841</v>
      </c>
      <c r="M30" t="s">
        <v>2514</v>
      </c>
      <c r="N30" t="s">
        <v>2037</v>
      </c>
      <c r="O30">
        <v>100</v>
      </c>
      <c r="P30">
        <v>0.52</v>
      </c>
      <c r="Q30">
        <v>0</v>
      </c>
      <c r="R30">
        <v>0</v>
      </c>
      <c r="S30">
        <v>0.6</v>
      </c>
      <c r="T30">
        <v>10</v>
      </c>
      <c r="U30" t="s">
        <v>267</v>
      </c>
    </row>
    <row r="31" spans="8:21" x14ac:dyDescent="0.25">
      <c r="H31" t="s">
        <v>2511</v>
      </c>
      <c r="I31" t="s">
        <v>121</v>
      </c>
      <c r="J31" t="s">
        <v>2515</v>
      </c>
      <c r="K31" t="s">
        <v>2513</v>
      </c>
      <c r="L31" t="s">
        <v>1841</v>
      </c>
      <c r="M31" t="s">
        <v>2516</v>
      </c>
      <c r="N31" t="s">
        <v>2037</v>
      </c>
      <c r="O31">
        <v>100</v>
      </c>
      <c r="P31">
        <v>1.2</v>
      </c>
      <c r="Q31">
        <v>0</v>
      </c>
      <c r="R31">
        <v>0</v>
      </c>
      <c r="S31">
        <v>0.6</v>
      </c>
      <c r="T31">
        <v>10</v>
      </c>
      <c r="U31" t="s">
        <v>267</v>
      </c>
    </row>
    <row r="32" spans="8:21" x14ac:dyDescent="0.25">
      <c r="H32" t="s">
        <v>2511</v>
      </c>
      <c r="I32" t="s">
        <v>121</v>
      </c>
      <c r="J32" t="s">
        <v>2517</v>
      </c>
      <c r="K32" t="s">
        <v>2513</v>
      </c>
      <c r="L32" t="s">
        <v>1841</v>
      </c>
      <c r="M32" t="s">
        <v>2518</v>
      </c>
      <c r="N32" t="s">
        <v>2037</v>
      </c>
      <c r="O32">
        <v>100</v>
      </c>
      <c r="P32">
        <v>0.27</v>
      </c>
      <c r="Q32">
        <v>0</v>
      </c>
      <c r="R32">
        <v>0</v>
      </c>
      <c r="S32">
        <v>0.6</v>
      </c>
      <c r="T32">
        <v>10</v>
      </c>
      <c r="U32" t="s">
        <v>267</v>
      </c>
    </row>
    <row r="33" spans="8:21" x14ac:dyDescent="0.25">
      <c r="H33" t="s">
        <v>2511</v>
      </c>
      <c r="I33" t="s">
        <v>121</v>
      </c>
      <c r="J33" t="s">
        <v>2519</v>
      </c>
      <c r="K33" t="s">
        <v>2513</v>
      </c>
      <c r="L33" t="s">
        <v>1841</v>
      </c>
      <c r="M33" t="s">
        <v>2516</v>
      </c>
      <c r="N33" t="s">
        <v>2037</v>
      </c>
      <c r="O33">
        <v>100</v>
      </c>
      <c r="P33">
        <v>0.2</v>
      </c>
      <c r="Q33">
        <v>0</v>
      </c>
      <c r="R33">
        <v>0</v>
      </c>
      <c r="S33">
        <v>0.6</v>
      </c>
      <c r="T33">
        <v>10</v>
      </c>
      <c r="U33" t="s">
        <v>267</v>
      </c>
    </row>
    <row r="34" spans="8:21" x14ac:dyDescent="0.25">
      <c r="H34" t="s">
        <v>2511</v>
      </c>
      <c r="I34" t="s">
        <v>121</v>
      </c>
      <c r="J34" t="s">
        <v>2520</v>
      </c>
      <c r="K34" t="s">
        <v>2513</v>
      </c>
      <c r="L34" t="s">
        <v>1841</v>
      </c>
      <c r="M34" t="s">
        <v>2516</v>
      </c>
      <c r="N34" t="s">
        <v>2037</v>
      </c>
      <c r="O34">
        <v>100</v>
      </c>
      <c r="P34">
        <v>0.56000000000000005</v>
      </c>
      <c r="Q34">
        <v>0</v>
      </c>
      <c r="R34">
        <v>0</v>
      </c>
      <c r="S34">
        <v>0.6</v>
      </c>
      <c r="T34">
        <v>10</v>
      </c>
      <c r="U34" t="s">
        <v>267</v>
      </c>
    </row>
    <row r="35" spans="8:21" x14ac:dyDescent="0.25">
      <c r="H35" t="s">
        <v>2511</v>
      </c>
      <c r="I35" t="s">
        <v>121</v>
      </c>
      <c r="J35" t="s">
        <v>157</v>
      </c>
      <c r="K35" t="s">
        <v>2513</v>
      </c>
      <c r="L35" t="s">
        <v>1841</v>
      </c>
      <c r="M35" t="s">
        <v>2516</v>
      </c>
      <c r="N35" t="s">
        <v>2037</v>
      </c>
      <c r="O35">
        <v>100</v>
      </c>
      <c r="P35">
        <v>1.1000000000000001</v>
      </c>
      <c r="Q35">
        <v>0</v>
      </c>
      <c r="R35">
        <v>0</v>
      </c>
      <c r="S35">
        <v>0.14000000000000001</v>
      </c>
      <c r="T35">
        <v>15</v>
      </c>
      <c r="U35" t="s">
        <v>267</v>
      </c>
    </row>
    <row r="36" spans="8:21" x14ac:dyDescent="0.25">
      <c r="H36" t="s">
        <v>2521</v>
      </c>
      <c r="I36" t="s">
        <v>121</v>
      </c>
      <c r="J36" t="s">
        <v>2522</v>
      </c>
      <c r="K36" t="s">
        <v>2523</v>
      </c>
      <c r="L36" t="s">
        <v>1841</v>
      </c>
      <c r="M36" t="s">
        <v>2514</v>
      </c>
      <c r="N36" t="s">
        <v>2524</v>
      </c>
      <c r="O36">
        <v>100</v>
      </c>
      <c r="P36">
        <v>1.8</v>
      </c>
      <c r="Q36">
        <v>0</v>
      </c>
      <c r="R36">
        <v>0</v>
      </c>
      <c r="S36">
        <v>0.6</v>
      </c>
      <c r="T36">
        <v>10</v>
      </c>
      <c r="U36" t="s">
        <v>267</v>
      </c>
    </row>
    <row r="37" spans="8:21" x14ac:dyDescent="0.25">
      <c r="H37" t="s">
        <v>2416</v>
      </c>
      <c r="I37" t="s">
        <v>28</v>
      </c>
      <c r="J37" t="s">
        <v>2417</v>
      </c>
      <c r="K37" t="s">
        <v>326</v>
      </c>
      <c r="L37" t="s">
        <v>2418</v>
      </c>
      <c r="M37" t="s">
        <v>2419</v>
      </c>
      <c r="N37" t="s">
        <v>2420</v>
      </c>
      <c r="O37">
        <v>1246</v>
      </c>
      <c r="P37">
        <v>4.7300000000000004</v>
      </c>
      <c r="Q37">
        <v>0</v>
      </c>
      <c r="R37">
        <v>0</v>
      </c>
      <c r="S37">
        <v>18.7</v>
      </c>
      <c r="T37">
        <v>114</v>
      </c>
      <c r="U37" t="s">
        <v>267</v>
      </c>
    </row>
    <row r="38" spans="8:21" x14ac:dyDescent="0.25">
      <c r="H38" t="s">
        <v>2416</v>
      </c>
      <c r="I38" t="s">
        <v>121</v>
      </c>
      <c r="J38" t="s">
        <v>2421</v>
      </c>
      <c r="K38" t="s">
        <v>2422</v>
      </c>
      <c r="L38" t="s">
        <v>1841</v>
      </c>
      <c r="M38" t="s">
        <v>2423</v>
      </c>
      <c r="N38" t="s">
        <v>2424</v>
      </c>
      <c r="O38">
        <v>0</v>
      </c>
      <c r="P38">
        <v>0</v>
      </c>
      <c r="Q38">
        <v>24.3</v>
      </c>
      <c r="R38">
        <v>25.7</v>
      </c>
      <c r="S38">
        <v>0.16700000000000001</v>
      </c>
      <c r="T38">
        <v>10</v>
      </c>
      <c r="U38" t="s">
        <v>267</v>
      </c>
    </row>
    <row r="39" spans="8:21" x14ac:dyDescent="0.25">
      <c r="H39" t="s">
        <v>2461</v>
      </c>
      <c r="I39" t="s">
        <v>136</v>
      </c>
      <c r="J39" t="s">
        <v>2753</v>
      </c>
      <c r="K39" t="s">
        <v>2656</v>
      </c>
      <c r="L39" t="s">
        <v>2374</v>
      </c>
      <c r="M39" t="s">
        <v>2657</v>
      </c>
      <c r="O39">
        <v>200</v>
      </c>
      <c r="P39">
        <v>12.71</v>
      </c>
      <c r="Q39">
        <v>1</v>
      </c>
      <c r="R39">
        <v>30.87</v>
      </c>
      <c r="S39">
        <v>0.32900000000000001</v>
      </c>
      <c r="T39">
        <v>18</v>
      </c>
      <c r="U39" t="s">
        <v>267</v>
      </c>
    </row>
    <row r="40" spans="8:21" x14ac:dyDescent="0.25">
      <c r="H40" t="s">
        <v>2425</v>
      </c>
      <c r="I40" t="s">
        <v>136</v>
      </c>
      <c r="J40" t="s">
        <v>2426</v>
      </c>
      <c r="K40" t="s">
        <v>2427</v>
      </c>
      <c r="L40" t="s">
        <v>2374</v>
      </c>
      <c r="M40" t="s">
        <v>2428</v>
      </c>
      <c r="O40">
        <v>200</v>
      </c>
      <c r="P40">
        <v>0.92</v>
      </c>
      <c r="Q40">
        <v>1</v>
      </c>
      <c r="R40">
        <v>1.66</v>
      </c>
      <c r="S40">
        <v>0.25700000000000001</v>
      </c>
      <c r="T40">
        <v>15</v>
      </c>
      <c r="U40" t="s">
        <v>267</v>
      </c>
    </row>
    <row r="41" spans="8:21" x14ac:dyDescent="0.25">
      <c r="H41" t="s">
        <v>2568</v>
      </c>
      <c r="I41" t="s">
        <v>136</v>
      </c>
      <c r="J41" t="s">
        <v>2686</v>
      </c>
      <c r="K41" t="s">
        <v>2687</v>
      </c>
      <c r="L41" t="s">
        <v>1025</v>
      </c>
      <c r="M41" t="s">
        <v>2688</v>
      </c>
      <c r="O41">
        <v>1500</v>
      </c>
      <c r="P41">
        <v>12.12</v>
      </c>
      <c r="Q41">
        <v>0.05</v>
      </c>
      <c r="R41">
        <v>97.03</v>
      </c>
      <c r="S41">
        <v>0.81</v>
      </c>
      <c r="T41">
        <v>3</v>
      </c>
      <c r="U41" t="s">
        <v>267</v>
      </c>
    </row>
    <row r="42" spans="8:21" x14ac:dyDescent="0.25">
      <c r="H42" t="s">
        <v>2371</v>
      </c>
      <c r="I42" t="s">
        <v>136</v>
      </c>
      <c r="J42" t="s">
        <v>2372</v>
      </c>
      <c r="K42" t="s">
        <v>2373</v>
      </c>
      <c r="L42" t="s">
        <v>2374</v>
      </c>
      <c r="M42" t="s">
        <v>2375</v>
      </c>
      <c r="U42" t="s">
        <v>267</v>
      </c>
    </row>
    <row r="43" spans="8:21" x14ac:dyDescent="0.25">
      <c r="H43" t="s">
        <v>2371</v>
      </c>
      <c r="I43" t="s">
        <v>121</v>
      </c>
      <c r="J43" t="s">
        <v>2429</v>
      </c>
      <c r="K43" t="s">
        <v>2430</v>
      </c>
      <c r="L43" t="s">
        <v>2374</v>
      </c>
      <c r="M43" t="s">
        <v>2431</v>
      </c>
      <c r="N43" t="s">
        <v>2009</v>
      </c>
      <c r="S43">
        <v>0.14000000000000001</v>
      </c>
      <c r="T43">
        <v>10</v>
      </c>
      <c r="U43" t="s">
        <v>267</v>
      </c>
    </row>
    <row r="44" spans="8:21" x14ac:dyDescent="0.25">
      <c r="H44" t="s">
        <v>2345</v>
      </c>
      <c r="I44" t="s">
        <v>121</v>
      </c>
      <c r="J44" t="s">
        <v>2346</v>
      </c>
      <c r="K44" t="s">
        <v>2347</v>
      </c>
      <c r="L44" t="s">
        <v>1841</v>
      </c>
      <c r="N44" t="s">
        <v>2009</v>
      </c>
      <c r="S44">
        <v>0.8</v>
      </c>
      <c r="T44">
        <v>7</v>
      </c>
      <c r="U44" t="s">
        <v>267</v>
      </c>
    </row>
    <row r="45" spans="8:21" x14ac:dyDescent="0.25">
      <c r="H45" t="s">
        <v>2345</v>
      </c>
      <c r="I45" t="s">
        <v>2432</v>
      </c>
      <c r="J45" t="s">
        <v>2433</v>
      </c>
      <c r="K45" t="s">
        <v>2434</v>
      </c>
      <c r="L45" t="s">
        <v>2374</v>
      </c>
      <c r="M45" t="s">
        <v>2435</v>
      </c>
      <c r="S45">
        <v>2.23E-2</v>
      </c>
      <c r="U45" t="s">
        <v>267</v>
      </c>
    </row>
    <row r="46" spans="8:21" x14ac:dyDescent="0.25">
      <c r="H46" t="s">
        <v>2371</v>
      </c>
      <c r="I46" t="s">
        <v>23</v>
      </c>
      <c r="J46" t="s">
        <v>2679</v>
      </c>
      <c r="K46" t="s">
        <v>2680</v>
      </c>
      <c r="L46" t="s">
        <v>1025</v>
      </c>
      <c r="M46" t="s">
        <v>2681</v>
      </c>
      <c r="N46" t="s">
        <v>1505</v>
      </c>
      <c r="O46">
        <v>250</v>
      </c>
      <c r="P46">
        <v>0.25</v>
      </c>
      <c r="S46">
        <v>0.34</v>
      </c>
      <c r="T46">
        <v>21</v>
      </c>
      <c r="U46" t="s">
        <v>267</v>
      </c>
    </row>
    <row r="47" spans="8:21" x14ac:dyDescent="0.25">
      <c r="H47" t="s">
        <v>2451</v>
      </c>
      <c r="I47" t="s">
        <v>2452</v>
      </c>
      <c r="J47" t="s">
        <v>2453</v>
      </c>
      <c r="K47" t="s">
        <v>295</v>
      </c>
      <c r="L47" t="s">
        <v>1025</v>
      </c>
      <c r="M47" t="s">
        <v>2454</v>
      </c>
      <c r="N47" t="s">
        <v>1693</v>
      </c>
      <c r="O47">
        <v>3800</v>
      </c>
      <c r="P47">
        <v>16.2</v>
      </c>
      <c r="S47" t="s">
        <v>1693</v>
      </c>
      <c r="U47" t="s">
        <v>300</v>
      </c>
    </row>
    <row r="48" spans="8:21" x14ac:dyDescent="0.25">
      <c r="H48" t="s">
        <v>2670</v>
      </c>
      <c r="I48" t="s">
        <v>2671</v>
      </c>
      <c r="J48" t="s">
        <v>2672</v>
      </c>
      <c r="K48" t="s">
        <v>2561</v>
      </c>
      <c r="L48" t="s">
        <v>1025</v>
      </c>
      <c r="M48" t="s">
        <v>171</v>
      </c>
      <c r="N48" t="s">
        <v>1693</v>
      </c>
      <c r="O48">
        <v>1000</v>
      </c>
      <c r="P48" t="s">
        <v>2673</v>
      </c>
      <c r="S48">
        <v>5</v>
      </c>
      <c r="T48" t="s">
        <v>1693</v>
      </c>
      <c r="U48" t="s">
        <v>300</v>
      </c>
    </row>
    <row r="49" spans="8:21" x14ac:dyDescent="0.25">
      <c r="H49" t="s">
        <v>2670</v>
      </c>
      <c r="I49" t="s">
        <v>2671</v>
      </c>
      <c r="J49" t="s">
        <v>2675</v>
      </c>
      <c r="K49" t="s">
        <v>2561</v>
      </c>
      <c r="L49" t="s">
        <v>1025</v>
      </c>
      <c r="M49" t="s">
        <v>171</v>
      </c>
      <c r="N49" t="s">
        <v>1693</v>
      </c>
      <c r="O49">
        <v>300</v>
      </c>
      <c r="P49" t="s">
        <v>2676</v>
      </c>
      <c r="S49">
        <v>5</v>
      </c>
      <c r="T49" t="s">
        <v>1693</v>
      </c>
      <c r="U49" t="s">
        <v>300</v>
      </c>
    </row>
    <row r="50" spans="8:21" x14ac:dyDescent="0.25">
      <c r="H50" t="s">
        <v>2670</v>
      </c>
      <c r="I50" t="s">
        <v>2671</v>
      </c>
      <c r="J50" t="s">
        <v>2677</v>
      </c>
      <c r="K50" t="s">
        <v>2561</v>
      </c>
      <c r="L50" t="s">
        <v>1025</v>
      </c>
      <c r="M50" t="s">
        <v>171</v>
      </c>
      <c r="N50" t="s">
        <v>1693</v>
      </c>
      <c r="O50">
        <v>1200</v>
      </c>
      <c r="P50" t="s">
        <v>2678</v>
      </c>
      <c r="S50">
        <v>5</v>
      </c>
      <c r="T50" t="s">
        <v>1693</v>
      </c>
      <c r="U50" t="s">
        <v>300</v>
      </c>
    </row>
    <row r="51" spans="8:21" x14ac:dyDescent="0.25">
      <c r="H51" t="s">
        <v>2363</v>
      </c>
      <c r="I51" t="s">
        <v>2364</v>
      </c>
      <c r="J51" t="s">
        <v>2365</v>
      </c>
      <c r="K51" t="s">
        <v>326</v>
      </c>
      <c r="L51" t="s">
        <v>1025</v>
      </c>
      <c r="M51" t="s">
        <v>2366</v>
      </c>
      <c r="N51" t="s">
        <v>1693</v>
      </c>
      <c r="O51">
        <v>6000</v>
      </c>
      <c r="P51">
        <v>7.9</v>
      </c>
      <c r="S51">
        <v>6.4824999999999999</v>
      </c>
      <c r="T51">
        <v>57</v>
      </c>
      <c r="U51" t="s">
        <v>300</v>
      </c>
    </row>
    <row r="52" spans="8:21" x14ac:dyDescent="0.25">
      <c r="H52" t="s">
        <v>2363</v>
      </c>
      <c r="I52" t="s">
        <v>2364</v>
      </c>
      <c r="J52" t="s">
        <v>2455</v>
      </c>
      <c r="K52" t="s">
        <v>2456</v>
      </c>
      <c r="L52" t="s">
        <v>1025</v>
      </c>
      <c r="M52" t="s">
        <v>2457</v>
      </c>
      <c r="N52" t="s">
        <v>1693</v>
      </c>
      <c r="O52">
        <v>5000</v>
      </c>
      <c r="P52">
        <v>25.62</v>
      </c>
      <c r="S52">
        <v>9.9849999999999994</v>
      </c>
      <c r="T52">
        <v>65</v>
      </c>
      <c r="U52" t="s">
        <v>300</v>
      </c>
    </row>
    <row r="53" spans="8:21" x14ac:dyDescent="0.25">
      <c r="H53" t="s">
        <v>2458</v>
      </c>
      <c r="I53" t="s">
        <v>2364</v>
      </c>
      <c r="J53" t="s">
        <v>2459</v>
      </c>
      <c r="K53" t="s">
        <v>326</v>
      </c>
      <c r="L53" t="s">
        <v>1025</v>
      </c>
      <c r="M53" t="s">
        <v>2460</v>
      </c>
      <c r="N53" t="s">
        <v>1693</v>
      </c>
      <c r="O53">
        <v>3950</v>
      </c>
      <c r="P53">
        <v>17.84</v>
      </c>
      <c r="S53">
        <v>9985</v>
      </c>
      <c r="U53" t="s">
        <v>300</v>
      </c>
    </row>
    <row r="54" spans="8:21" x14ac:dyDescent="0.25">
      <c r="H54" t="s">
        <v>2461</v>
      </c>
      <c r="I54" t="s">
        <v>2486</v>
      </c>
      <c r="J54" t="s">
        <v>2487</v>
      </c>
      <c r="K54" t="s">
        <v>2157</v>
      </c>
      <c r="L54" t="s">
        <v>1025</v>
      </c>
      <c r="U54" t="s">
        <v>300</v>
      </c>
    </row>
    <row r="55" spans="8:21" x14ac:dyDescent="0.25">
      <c r="H55" t="s">
        <v>2461</v>
      </c>
      <c r="I55" t="s">
        <v>2486</v>
      </c>
      <c r="J55" t="s">
        <v>2489</v>
      </c>
      <c r="K55" t="s">
        <v>2157</v>
      </c>
      <c r="L55" t="s">
        <v>1025</v>
      </c>
      <c r="U55" t="s">
        <v>300</v>
      </c>
    </row>
    <row r="56" spans="8:21" x14ac:dyDescent="0.25">
      <c r="H56" t="s">
        <v>2461</v>
      </c>
      <c r="I56" t="s">
        <v>2462</v>
      </c>
      <c r="J56" t="s">
        <v>2463</v>
      </c>
      <c r="K56" t="s">
        <v>2464</v>
      </c>
      <c r="M56" t="s">
        <v>2465</v>
      </c>
      <c r="P56">
        <v>28</v>
      </c>
      <c r="S56">
        <v>265000</v>
      </c>
      <c r="T56">
        <v>10</v>
      </c>
      <c r="U56" t="s">
        <v>300</v>
      </c>
    </row>
    <row r="57" spans="8:21" x14ac:dyDescent="0.25">
      <c r="H57" t="s">
        <v>2466</v>
      </c>
      <c r="I57" t="s">
        <v>2467</v>
      </c>
      <c r="J57" t="s">
        <v>2468</v>
      </c>
      <c r="K57" t="s">
        <v>2469</v>
      </c>
      <c r="L57" t="s">
        <v>1025</v>
      </c>
      <c r="M57" t="s">
        <v>2470</v>
      </c>
      <c r="N57" t="s">
        <v>90</v>
      </c>
      <c r="O57">
        <v>850</v>
      </c>
      <c r="P57">
        <v>0.5</v>
      </c>
      <c r="T57">
        <v>10</v>
      </c>
      <c r="U57" t="s">
        <v>300</v>
      </c>
    </row>
    <row r="58" spans="8:21" x14ac:dyDescent="0.25">
      <c r="H58" t="s">
        <v>2466</v>
      </c>
      <c r="I58" t="s">
        <v>2467</v>
      </c>
      <c r="J58" t="s">
        <v>2471</v>
      </c>
      <c r="K58" t="s">
        <v>2472</v>
      </c>
      <c r="L58" t="s">
        <v>1025</v>
      </c>
      <c r="M58" t="s">
        <v>2473</v>
      </c>
      <c r="N58" t="s">
        <v>90</v>
      </c>
      <c r="O58">
        <v>500</v>
      </c>
      <c r="P58">
        <v>1.34</v>
      </c>
      <c r="T58">
        <v>21</v>
      </c>
      <c r="U58" t="s">
        <v>300</v>
      </c>
    </row>
    <row r="59" spans="8:21" x14ac:dyDescent="0.25">
      <c r="H59" t="s">
        <v>2466</v>
      </c>
      <c r="I59" t="s">
        <v>2467</v>
      </c>
      <c r="J59" t="s">
        <v>2474</v>
      </c>
      <c r="K59" t="s">
        <v>2157</v>
      </c>
      <c r="L59" t="s">
        <v>1025</v>
      </c>
      <c r="M59" t="s">
        <v>2475</v>
      </c>
      <c r="N59" t="s">
        <v>90</v>
      </c>
      <c r="O59">
        <v>680</v>
      </c>
      <c r="P59">
        <v>1.32</v>
      </c>
      <c r="T59">
        <v>15</v>
      </c>
      <c r="U59" t="s">
        <v>300</v>
      </c>
    </row>
    <row r="60" spans="8:21" x14ac:dyDescent="0.25">
      <c r="H60" t="s">
        <v>2466</v>
      </c>
      <c r="I60" t="s">
        <v>2467</v>
      </c>
      <c r="J60" t="s">
        <v>2474</v>
      </c>
      <c r="K60" t="s">
        <v>2157</v>
      </c>
      <c r="L60" t="s">
        <v>1025</v>
      </c>
      <c r="M60" t="s">
        <v>2475</v>
      </c>
      <c r="N60" t="s">
        <v>90</v>
      </c>
      <c r="O60">
        <v>680</v>
      </c>
      <c r="P60">
        <v>1.32</v>
      </c>
      <c r="T60">
        <v>15</v>
      </c>
      <c r="U60" t="s">
        <v>300</v>
      </c>
    </row>
    <row r="61" spans="8:21" x14ac:dyDescent="0.25">
      <c r="H61" t="s">
        <v>2345</v>
      </c>
      <c r="I61" t="s">
        <v>2368</v>
      </c>
      <c r="J61" t="s">
        <v>2369</v>
      </c>
      <c r="K61" t="s">
        <v>295</v>
      </c>
      <c r="L61" t="s">
        <v>1025</v>
      </c>
      <c r="M61" t="s">
        <v>2370</v>
      </c>
      <c r="N61" t="s">
        <v>522</v>
      </c>
      <c r="T61">
        <v>15</v>
      </c>
      <c r="U61" t="s">
        <v>300</v>
      </c>
    </row>
    <row r="62" spans="8:21" x14ac:dyDescent="0.25">
      <c r="H62" t="s">
        <v>2481</v>
      </c>
      <c r="I62" t="s">
        <v>2482</v>
      </c>
      <c r="J62" t="s">
        <v>2483</v>
      </c>
      <c r="K62" t="s">
        <v>295</v>
      </c>
      <c r="L62" t="s">
        <v>1025</v>
      </c>
      <c r="M62" t="s">
        <v>2484</v>
      </c>
      <c r="N62" t="s">
        <v>372</v>
      </c>
      <c r="O62">
        <v>1200</v>
      </c>
      <c r="P62" t="s">
        <v>2485</v>
      </c>
      <c r="S62">
        <v>16</v>
      </c>
      <c r="U62" t="s">
        <v>173</v>
      </c>
    </row>
    <row r="63" spans="8:21" x14ac:dyDescent="0.25">
      <c r="H63" t="s">
        <v>2339</v>
      </c>
      <c r="I63" t="s">
        <v>121</v>
      </c>
      <c r="J63" t="s">
        <v>2340</v>
      </c>
      <c r="K63" t="s">
        <v>2341</v>
      </c>
      <c r="L63" t="s">
        <v>1025</v>
      </c>
      <c r="M63" t="s">
        <v>2342</v>
      </c>
      <c r="N63" t="s">
        <v>2343</v>
      </c>
      <c r="R63">
        <v>49.4</v>
      </c>
      <c r="S63">
        <v>1250</v>
      </c>
      <c r="T63">
        <v>8</v>
      </c>
      <c r="U63" t="s">
        <v>2684</v>
      </c>
    </row>
    <row r="64" spans="8:21" x14ac:dyDescent="0.25">
      <c r="H64" t="s">
        <v>2393</v>
      </c>
      <c r="I64" t="s">
        <v>2368</v>
      </c>
      <c r="J64" t="s">
        <v>2394</v>
      </c>
      <c r="K64" t="s">
        <v>2395</v>
      </c>
      <c r="L64" t="s">
        <v>1025</v>
      </c>
      <c r="M64" t="s">
        <v>1693</v>
      </c>
      <c r="N64" t="s">
        <v>2396</v>
      </c>
      <c r="O64" t="s">
        <v>171</v>
      </c>
      <c r="P64" t="s">
        <v>1693</v>
      </c>
      <c r="S64" t="s">
        <v>1693</v>
      </c>
      <c r="U64" t="s">
        <v>2685</v>
      </c>
    </row>
    <row r="65" spans="8:21" x14ac:dyDescent="0.25">
      <c r="H65" t="s">
        <v>2393</v>
      </c>
      <c r="I65" t="s">
        <v>2368</v>
      </c>
      <c r="J65" t="s">
        <v>2398</v>
      </c>
      <c r="K65" t="s">
        <v>2395</v>
      </c>
      <c r="L65" t="s">
        <v>1025</v>
      </c>
      <c r="M65" t="s">
        <v>1693</v>
      </c>
      <c r="N65" t="s">
        <v>2396</v>
      </c>
      <c r="O65" t="s">
        <v>171</v>
      </c>
      <c r="P65" t="s">
        <v>1693</v>
      </c>
      <c r="S65" t="s">
        <v>1693</v>
      </c>
      <c r="U65" t="s">
        <v>2685</v>
      </c>
    </row>
    <row r="66" spans="8:21" x14ac:dyDescent="0.25">
      <c r="H66" t="s">
        <v>2494</v>
      </c>
      <c r="I66" t="s">
        <v>2364</v>
      </c>
      <c r="J66" t="s">
        <v>2495</v>
      </c>
      <c r="K66" t="s">
        <v>326</v>
      </c>
      <c r="L66" t="s">
        <v>1025</v>
      </c>
      <c r="O66">
        <v>3950</v>
      </c>
      <c r="P66">
        <v>15.6</v>
      </c>
      <c r="S66">
        <v>11233</v>
      </c>
      <c r="T66">
        <v>80</v>
      </c>
      <c r="U66" t="s">
        <v>2496</v>
      </c>
    </row>
    <row r="67" spans="8:21" x14ac:dyDescent="0.25">
      <c r="H67" t="s">
        <v>2497</v>
      </c>
      <c r="I67" t="s">
        <v>28</v>
      </c>
      <c r="J67" t="s">
        <v>2052</v>
      </c>
      <c r="K67" t="s">
        <v>2053</v>
      </c>
      <c r="L67" t="s">
        <v>1841</v>
      </c>
      <c r="M67" t="s">
        <v>159</v>
      </c>
      <c r="N67" t="s">
        <v>1505</v>
      </c>
      <c r="S67">
        <v>0.47199999999999998</v>
      </c>
      <c r="U67" t="s">
        <v>2498</v>
      </c>
    </row>
    <row r="68" spans="8:21" x14ac:dyDescent="0.25">
      <c r="H68" t="s">
        <v>2497</v>
      </c>
      <c r="I68" t="s">
        <v>28</v>
      </c>
      <c r="J68" t="s">
        <v>2055</v>
      </c>
      <c r="K68" t="s">
        <v>2053</v>
      </c>
      <c r="L68" t="s">
        <v>1841</v>
      </c>
      <c r="M68" t="s">
        <v>159</v>
      </c>
      <c r="N68" t="s">
        <v>1505</v>
      </c>
      <c r="S68">
        <v>0.47199999999999998</v>
      </c>
      <c r="U68" t="s">
        <v>2498</v>
      </c>
    </row>
    <row r="69" spans="8:21" x14ac:dyDescent="0.25">
      <c r="H69" t="s">
        <v>2377</v>
      </c>
      <c r="I69" t="s">
        <v>136</v>
      </c>
      <c r="J69" t="s">
        <v>2499</v>
      </c>
      <c r="K69" t="s">
        <v>2500</v>
      </c>
      <c r="L69" t="s">
        <v>1025</v>
      </c>
      <c r="M69" t="s">
        <v>2501</v>
      </c>
      <c r="N69" t="s">
        <v>2502</v>
      </c>
      <c r="O69">
        <v>0</v>
      </c>
      <c r="R69">
        <v>0.7</v>
      </c>
      <c r="S69">
        <v>0.32096000000000002</v>
      </c>
      <c r="T69">
        <v>12</v>
      </c>
      <c r="U69" t="s">
        <v>185</v>
      </c>
    </row>
    <row r="70" spans="8:21" x14ac:dyDescent="0.25">
      <c r="H70" t="s">
        <v>2503</v>
      </c>
      <c r="I70" t="s">
        <v>136</v>
      </c>
      <c r="J70" t="s">
        <v>2504</v>
      </c>
      <c r="K70" t="s">
        <v>2500</v>
      </c>
      <c r="L70" t="s">
        <v>1025</v>
      </c>
      <c r="M70" t="s">
        <v>2501</v>
      </c>
      <c r="N70" t="s">
        <v>2502</v>
      </c>
      <c r="O70">
        <v>0</v>
      </c>
      <c r="R70">
        <v>6.32</v>
      </c>
      <c r="S70">
        <v>0.32096000000000002</v>
      </c>
      <c r="T70">
        <v>12</v>
      </c>
      <c r="U70" t="s">
        <v>185</v>
      </c>
    </row>
    <row r="71" spans="8:21" x14ac:dyDescent="0.25">
      <c r="H71" t="s">
        <v>2503</v>
      </c>
      <c r="I71" t="s">
        <v>136</v>
      </c>
      <c r="J71" t="s">
        <v>2505</v>
      </c>
      <c r="K71" t="s">
        <v>2500</v>
      </c>
      <c r="L71" t="s">
        <v>1025</v>
      </c>
      <c r="M71" t="s">
        <v>2506</v>
      </c>
      <c r="N71" t="s">
        <v>2502</v>
      </c>
      <c r="R71">
        <v>4.32</v>
      </c>
      <c r="S71">
        <v>0.32096000000000002</v>
      </c>
      <c r="T71">
        <v>12</v>
      </c>
      <c r="U71" t="s">
        <v>185</v>
      </c>
    </row>
    <row r="72" spans="8:21" x14ac:dyDescent="0.25">
      <c r="H72" t="s">
        <v>2413</v>
      </c>
      <c r="I72" t="s">
        <v>121</v>
      </c>
      <c r="J72" t="s">
        <v>2627</v>
      </c>
      <c r="K72" t="s">
        <v>2628</v>
      </c>
      <c r="L72" t="s">
        <v>1841</v>
      </c>
      <c r="M72" t="s">
        <v>2629</v>
      </c>
      <c r="N72" t="s">
        <v>2625</v>
      </c>
      <c r="S72">
        <v>1.111</v>
      </c>
      <c r="T72">
        <v>13</v>
      </c>
      <c r="U72" t="s">
        <v>185</v>
      </c>
    </row>
    <row r="73" spans="8:21" x14ac:dyDescent="0.25">
      <c r="H73" t="s">
        <v>2413</v>
      </c>
      <c r="I73" t="s">
        <v>121</v>
      </c>
      <c r="J73" t="s">
        <v>2659</v>
      </c>
      <c r="K73" t="s">
        <v>2660</v>
      </c>
      <c r="L73" t="s">
        <v>1841</v>
      </c>
      <c r="M73" t="s">
        <v>2661</v>
      </c>
      <c r="N73" t="s">
        <v>2662</v>
      </c>
      <c r="O73">
        <v>0</v>
      </c>
      <c r="S73">
        <v>0.109</v>
      </c>
      <c r="T73">
        <v>8</v>
      </c>
      <c r="U73" t="s">
        <v>185</v>
      </c>
    </row>
    <row r="74" spans="8:21" x14ac:dyDescent="0.25">
      <c r="H74" t="s">
        <v>2621</v>
      </c>
      <c r="I74" t="s">
        <v>121</v>
      </c>
      <c r="J74" t="s">
        <v>2664</v>
      </c>
      <c r="K74" t="s">
        <v>2623</v>
      </c>
      <c r="L74" t="s">
        <v>1841</v>
      </c>
      <c r="M74" t="s">
        <v>2665</v>
      </c>
      <c r="N74" t="s">
        <v>2625</v>
      </c>
      <c r="O74">
        <v>0</v>
      </c>
      <c r="P74">
        <v>0</v>
      </c>
      <c r="Q74">
        <v>0</v>
      </c>
      <c r="R74">
        <v>0</v>
      </c>
      <c r="S74">
        <v>0.2</v>
      </c>
      <c r="T74">
        <v>9</v>
      </c>
      <c r="U74" t="s">
        <v>185</v>
      </c>
    </row>
    <row r="75" spans="8:21" x14ac:dyDescent="0.25">
      <c r="H75" t="s">
        <v>2621</v>
      </c>
      <c r="I75" t="s">
        <v>121</v>
      </c>
      <c r="J75" t="s">
        <v>2622</v>
      </c>
      <c r="K75" t="s">
        <v>2623</v>
      </c>
      <c r="L75" t="s">
        <v>1841</v>
      </c>
      <c r="M75" t="s">
        <v>2624</v>
      </c>
      <c r="N75" t="s">
        <v>2625</v>
      </c>
      <c r="O75">
        <v>0</v>
      </c>
      <c r="P75">
        <v>0</v>
      </c>
      <c r="Q75">
        <v>0</v>
      </c>
      <c r="R75">
        <v>0</v>
      </c>
      <c r="S75">
        <v>0.2</v>
      </c>
      <c r="T75">
        <v>9</v>
      </c>
      <c r="U75" t="s">
        <v>185</v>
      </c>
    </row>
    <row r="76" spans="8:21" x14ac:dyDescent="0.25">
      <c r="H76" t="s">
        <v>2631</v>
      </c>
      <c r="I76" t="s">
        <v>136</v>
      </c>
      <c r="J76" t="s">
        <v>2754</v>
      </c>
      <c r="K76" t="s">
        <v>2633</v>
      </c>
      <c r="L76" t="s">
        <v>1025</v>
      </c>
      <c r="U76" t="s">
        <v>185</v>
      </c>
    </row>
    <row r="77" spans="8:21" x14ac:dyDescent="0.25">
      <c r="H77" t="s">
        <v>2689</v>
      </c>
      <c r="I77" t="s">
        <v>23</v>
      </c>
      <c r="J77" t="s">
        <v>2690</v>
      </c>
      <c r="K77" t="s">
        <v>2691</v>
      </c>
      <c r="L77" t="s">
        <v>1841</v>
      </c>
      <c r="M77" t="s">
        <v>2692</v>
      </c>
      <c r="N77" t="s">
        <v>1505</v>
      </c>
      <c r="O77" t="s">
        <v>2693</v>
      </c>
      <c r="P77" t="s">
        <v>2694</v>
      </c>
      <c r="Q77" t="s">
        <v>2695</v>
      </c>
      <c r="R77" t="s">
        <v>2696</v>
      </c>
      <c r="S77">
        <v>0.5</v>
      </c>
      <c r="T77">
        <v>20</v>
      </c>
      <c r="U77" t="s">
        <v>185</v>
      </c>
    </row>
    <row r="78" spans="8:21" x14ac:dyDescent="0.25">
      <c r="H78" t="s">
        <v>2461</v>
      </c>
      <c r="I78" t="s">
        <v>23</v>
      </c>
      <c r="J78" t="s">
        <v>2667</v>
      </c>
      <c r="K78" t="s">
        <v>1339</v>
      </c>
      <c r="L78" t="s">
        <v>1841</v>
      </c>
      <c r="M78" t="s">
        <v>2668</v>
      </c>
      <c r="N78" t="s">
        <v>1505</v>
      </c>
      <c r="O78">
        <v>400</v>
      </c>
      <c r="P78">
        <v>1.24</v>
      </c>
      <c r="S78">
        <v>0.28000000000000003</v>
      </c>
      <c r="T78">
        <v>12</v>
      </c>
      <c r="U78" t="s">
        <v>185</v>
      </c>
    </row>
    <row r="79" spans="8:21" x14ac:dyDescent="0.25">
      <c r="H79" t="s">
        <v>2531</v>
      </c>
      <c r="I79" t="s">
        <v>28</v>
      </c>
      <c r="J79" t="s">
        <v>2532</v>
      </c>
      <c r="K79" t="s">
        <v>295</v>
      </c>
      <c r="L79" t="s">
        <v>366</v>
      </c>
      <c r="M79" t="s">
        <v>2533</v>
      </c>
      <c r="N79" t="s">
        <v>2534</v>
      </c>
      <c r="O79">
        <v>1500</v>
      </c>
      <c r="P79">
        <v>4</v>
      </c>
      <c r="S79">
        <v>6.3</v>
      </c>
      <c r="T79">
        <v>15</v>
      </c>
      <c r="U79" t="s">
        <v>900</v>
      </c>
    </row>
    <row r="80" spans="8:21" x14ac:dyDescent="0.25">
      <c r="H80" t="s">
        <v>2535</v>
      </c>
      <c r="I80" t="s">
        <v>23</v>
      </c>
      <c r="J80" t="s">
        <v>2536</v>
      </c>
      <c r="K80" t="s">
        <v>1436</v>
      </c>
      <c r="L80" t="s">
        <v>1841</v>
      </c>
      <c r="M80" t="s">
        <v>2537</v>
      </c>
      <c r="N80" t="s">
        <v>1505</v>
      </c>
      <c r="Q80">
        <v>5</v>
      </c>
      <c r="R80">
        <v>7.5</v>
      </c>
      <c r="S80">
        <v>0.5</v>
      </c>
      <c r="T80">
        <v>7</v>
      </c>
      <c r="U80" t="s">
        <v>2538</v>
      </c>
    </row>
    <row r="81" spans="8:21" x14ac:dyDescent="0.25">
      <c r="H81" t="s">
        <v>2377</v>
      </c>
      <c r="I81" t="s">
        <v>23</v>
      </c>
      <c r="J81" t="s">
        <v>2539</v>
      </c>
      <c r="K81" t="s">
        <v>2540</v>
      </c>
      <c r="L81" t="s">
        <v>1841</v>
      </c>
      <c r="M81" t="s">
        <v>2541</v>
      </c>
      <c r="N81" t="s">
        <v>1505</v>
      </c>
      <c r="O81">
        <v>300</v>
      </c>
      <c r="P81">
        <v>0.34</v>
      </c>
      <c r="S81">
        <v>0.5</v>
      </c>
      <c r="T81">
        <v>7</v>
      </c>
      <c r="U81" t="s">
        <v>2538</v>
      </c>
    </row>
    <row r="82" spans="8:21" x14ac:dyDescent="0.25">
      <c r="H82" t="s">
        <v>2377</v>
      </c>
      <c r="I82" t="s">
        <v>23</v>
      </c>
      <c r="J82" t="s">
        <v>2542</v>
      </c>
      <c r="K82" t="s">
        <v>2540</v>
      </c>
      <c r="L82" t="s">
        <v>1841</v>
      </c>
      <c r="M82" t="s">
        <v>2543</v>
      </c>
      <c r="N82" t="s">
        <v>1505</v>
      </c>
      <c r="O82">
        <v>350</v>
      </c>
      <c r="P82">
        <v>0.9</v>
      </c>
      <c r="S82">
        <v>0.5</v>
      </c>
      <c r="T82">
        <v>7</v>
      </c>
      <c r="U82" t="s">
        <v>2538</v>
      </c>
    </row>
    <row r="83" spans="8:21" x14ac:dyDescent="0.25">
      <c r="H83" t="s">
        <v>2377</v>
      </c>
      <c r="I83" t="s">
        <v>23</v>
      </c>
      <c r="J83" t="s">
        <v>2544</v>
      </c>
      <c r="K83" t="s">
        <v>2540</v>
      </c>
      <c r="L83" t="s">
        <v>1841</v>
      </c>
      <c r="M83" t="s">
        <v>2545</v>
      </c>
      <c r="N83" t="s">
        <v>1505</v>
      </c>
      <c r="O83">
        <v>350</v>
      </c>
      <c r="P83">
        <v>0.8</v>
      </c>
      <c r="S83">
        <v>0.5</v>
      </c>
      <c r="T83">
        <v>7</v>
      </c>
      <c r="U83" t="s">
        <v>2538</v>
      </c>
    </row>
    <row r="84" spans="8:21" x14ac:dyDescent="0.25">
      <c r="H84" t="s">
        <v>2755</v>
      </c>
      <c r="I84" t="s">
        <v>336</v>
      </c>
      <c r="J84" t="s">
        <v>2697</v>
      </c>
      <c r="K84" t="s">
        <v>295</v>
      </c>
      <c r="L84" t="s">
        <v>2698</v>
      </c>
      <c r="M84" t="s">
        <v>2699</v>
      </c>
      <c r="N84" t="s">
        <v>2700</v>
      </c>
      <c r="O84" t="s">
        <v>2701</v>
      </c>
      <c r="P84">
        <v>18</v>
      </c>
      <c r="Q84">
        <v>0</v>
      </c>
      <c r="R84">
        <v>0</v>
      </c>
      <c r="S84" t="s">
        <v>2756</v>
      </c>
      <c r="T84" t="s">
        <v>2756</v>
      </c>
      <c r="U84" t="s">
        <v>2757</v>
      </c>
    </row>
    <row r="85" spans="8:21" x14ac:dyDescent="0.25">
      <c r="H85" t="s">
        <v>2334</v>
      </c>
      <c r="I85" t="s">
        <v>136</v>
      </c>
      <c r="J85" t="s">
        <v>2546</v>
      </c>
      <c r="K85" t="s">
        <v>2547</v>
      </c>
      <c r="L85" t="s">
        <v>1025</v>
      </c>
      <c r="M85" t="s">
        <v>2548</v>
      </c>
      <c r="N85" t="s">
        <v>2549</v>
      </c>
      <c r="O85">
        <v>0</v>
      </c>
      <c r="S85">
        <v>0.22</v>
      </c>
      <c r="T85">
        <v>7</v>
      </c>
      <c r="U85" t="s">
        <v>613</v>
      </c>
    </row>
    <row r="86" spans="8:21" x14ac:dyDescent="0.25">
      <c r="H86">
        <v>45014</v>
      </c>
      <c r="I86" t="s">
        <v>2550</v>
      </c>
      <c r="J86" t="s">
        <v>2551</v>
      </c>
      <c r="K86" t="s">
        <v>2552</v>
      </c>
      <c r="L86" t="s">
        <v>2349</v>
      </c>
      <c r="M86" t="s">
        <v>2553</v>
      </c>
      <c r="N86" t="s">
        <v>2349</v>
      </c>
      <c r="O86">
        <v>24.6</v>
      </c>
      <c r="P86">
        <v>24.3</v>
      </c>
      <c r="S86" t="s">
        <v>2758</v>
      </c>
      <c r="T86">
        <v>10</v>
      </c>
      <c r="U86" t="s">
        <v>613</v>
      </c>
    </row>
    <row r="87" spans="8:21" x14ac:dyDescent="0.25">
      <c r="H87" t="s">
        <v>2377</v>
      </c>
      <c r="I87" t="s">
        <v>2378</v>
      </c>
      <c r="J87" t="s">
        <v>2379</v>
      </c>
      <c r="K87" t="s">
        <v>2380</v>
      </c>
      <c r="L87" t="s">
        <v>1841</v>
      </c>
      <c r="M87" t="s">
        <v>2381</v>
      </c>
      <c r="N87" t="s">
        <v>1693</v>
      </c>
      <c r="O87">
        <v>1250</v>
      </c>
      <c r="P87" t="s">
        <v>2382</v>
      </c>
      <c r="S87">
        <v>6.13</v>
      </c>
      <c r="T87">
        <v>14</v>
      </c>
      <c r="U87" t="s">
        <v>2704</v>
      </c>
    </row>
    <row r="88" spans="8:21" x14ac:dyDescent="0.25">
      <c r="H88" t="s">
        <v>2377</v>
      </c>
      <c r="I88" t="s">
        <v>2378</v>
      </c>
      <c r="J88" t="s">
        <v>2384</v>
      </c>
      <c r="K88" t="s">
        <v>2380</v>
      </c>
      <c r="L88" t="s">
        <v>1841</v>
      </c>
      <c r="M88" t="s">
        <v>2385</v>
      </c>
      <c r="N88" t="s">
        <v>1693</v>
      </c>
      <c r="O88">
        <v>1290</v>
      </c>
      <c r="P88" t="s">
        <v>2386</v>
      </c>
      <c r="S88">
        <v>6.15</v>
      </c>
      <c r="U88" t="s">
        <v>2704</v>
      </c>
    </row>
    <row r="89" spans="8:21" x14ac:dyDescent="0.25">
      <c r="H89" t="s">
        <v>2377</v>
      </c>
      <c r="I89" t="s">
        <v>2378</v>
      </c>
      <c r="J89" t="s">
        <v>2387</v>
      </c>
      <c r="K89" t="s">
        <v>2380</v>
      </c>
      <c r="L89" t="s">
        <v>1841</v>
      </c>
      <c r="M89" t="s">
        <v>2388</v>
      </c>
      <c r="N89" t="s">
        <v>1693</v>
      </c>
      <c r="O89">
        <v>1500</v>
      </c>
      <c r="P89" t="s">
        <v>2389</v>
      </c>
      <c r="S89">
        <v>6.1</v>
      </c>
      <c r="U89" t="s">
        <v>2704</v>
      </c>
    </row>
    <row r="90" spans="8:21" x14ac:dyDescent="0.25">
      <c r="H90" t="s">
        <v>2377</v>
      </c>
      <c r="I90" t="s">
        <v>2378</v>
      </c>
      <c r="J90" t="s">
        <v>2390</v>
      </c>
      <c r="K90" t="s">
        <v>2380</v>
      </c>
      <c r="L90" t="s">
        <v>1841</v>
      </c>
      <c r="M90" t="s">
        <v>2391</v>
      </c>
      <c r="N90" t="s">
        <v>1693</v>
      </c>
      <c r="O90">
        <v>980</v>
      </c>
      <c r="P90" t="s">
        <v>2392</v>
      </c>
      <c r="S90">
        <v>6.14</v>
      </c>
      <c r="U90" t="s">
        <v>2704</v>
      </c>
    </row>
    <row r="91" spans="8:21" x14ac:dyDescent="0.25">
      <c r="H91" t="s">
        <v>2393</v>
      </c>
      <c r="I91" t="s">
        <v>2368</v>
      </c>
      <c r="J91" t="s">
        <v>2412</v>
      </c>
      <c r="K91" t="s">
        <v>2157</v>
      </c>
      <c r="L91" t="s">
        <v>1025</v>
      </c>
      <c r="M91" t="s">
        <v>2559</v>
      </c>
      <c r="N91" t="s">
        <v>2396</v>
      </c>
      <c r="O91">
        <v>3500</v>
      </c>
      <c r="P91" t="s">
        <v>1693</v>
      </c>
      <c r="S91" t="s">
        <v>1693</v>
      </c>
      <c r="U91" t="s">
        <v>2560</v>
      </c>
    </row>
    <row r="92" spans="8:21" x14ac:dyDescent="0.25">
      <c r="H92" t="s">
        <v>2393</v>
      </c>
      <c r="I92" t="s">
        <v>2368</v>
      </c>
      <c r="J92" t="s">
        <v>2412</v>
      </c>
      <c r="K92" t="s">
        <v>2561</v>
      </c>
      <c r="L92" t="s">
        <v>1025</v>
      </c>
      <c r="M92" t="s">
        <v>2559</v>
      </c>
      <c r="N92" t="s">
        <v>2396</v>
      </c>
      <c r="O92">
        <v>3500</v>
      </c>
      <c r="P92" t="s">
        <v>1693</v>
      </c>
      <c r="S92" t="s">
        <v>1693</v>
      </c>
      <c r="U92" t="s">
        <v>2560</v>
      </c>
    </row>
    <row r="96" spans="8:21" x14ac:dyDescent="0.25">
      <c r="H96" t="s">
        <v>121</v>
      </c>
      <c r="I96" t="s">
        <v>2759</v>
      </c>
      <c r="J96" t="s">
        <v>2760</v>
      </c>
      <c r="O96" t="s">
        <v>2761</v>
      </c>
    </row>
    <row r="97" spans="8:15" x14ac:dyDescent="0.25">
      <c r="H97" t="s">
        <v>28</v>
      </c>
      <c r="I97" t="s">
        <v>2762</v>
      </c>
      <c r="J97" t="s">
        <v>1931</v>
      </c>
      <c r="O97" t="s">
        <v>300</v>
      </c>
    </row>
    <row r="98" spans="8:15" x14ac:dyDescent="0.25">
      <c r="H98" t="s">
        <v>121</v>
      </c>
      <c r="I98" t="s">
        <v>2028</v>
      </c>
      <c r="J98" t="s">
        <v>2763</v>
      </c>
      <c r="O98" t="s">
        <v>300</v>
      </c>
    </row>
    <row r="99" spans="8:15" x14ac:dyDescent="0.25">
      <c r="H99" t="s">
        <v>121</v>
      </c>
      <c r="I99" t="s">
        <v>2036</v>
      </c>
      <c r="J99" t="s">
        <v>2764</v>
      </c>
      <c r="O99" t="s">
        <v>267</v>
      </c>
    </row>
    <row r="100" spans="8:15" x14ac:dyDescent="0.25">
      <c r="H100" t="s">
        <v>121</v>
      </c>
      <c r="I100" t="s">
        <v>2765</v>
      </c>
      <c r="J100" t="s">
        <v>2766</v>
      </c>
      <c r="O100" t="s">
        <v>300</v>
      </c>
    </row>
    <row r="101" spans="8:15" x14ac:dyDescent="0.25">
      <c r="H101" t="s">
        <v>136</v>
      </c>
      <c r="I101" t="s">
        <v>2767</v>
      </c>
      <c r="J101" t="s">
        <v>2768</v>
      </c>
      <c r="O101" t="s">
        <v>267</v>
      </c>
    </row>
    <row r="102" spans="8:15" x14ac:dyDescent="0.25">
      <c r="H102" t="s">
        <v>136</v>
      </c>
      <c r="I102" t="s">
        <v>2769</v>
      </c>
      <c r="J102" t="s">
        <v>2770</v>
      </c>
      <c r="O102" t="s">
        <v>267</v>
      </c>
    </row>
    <row r="103" spans="8:15" x14ac:dyDescent="0.25">
      <c r="H103" t="s">
        <v>136</v>
      </c>
      <c r="I103" t="s">
        <v>2771</v>
      </c>
      <c r="J103" t="s">
        <v>2768</v>
      </c>
      <c r="O103" t="s">
        <v>267</v>
      </c>
    </row>
    <row r="104" spans="8:15" x14ac:dyDescent="0.25">
      <c r="H104" t="s">
        <v>136</v>
      </c>
      <c r="I104" t="s">
        <v>2772</v>
      </c>
      <c r="J104" t="s">
        <v>2768</v>
      </c>
      <c r="O104" t="s">
        <v>300</v>
      </c>
    </row>
    <row r="105" spans="8:15" x14ac:dyDescent="0.25">
      <c r="H105" t="s">
        <v>136</v>
      </c>
      <c r="I105" t="s">
        <v>151</v>
      </c>
      <c r="J105" t="s">
        <v>2773</v>
      </c>
      <c r="O105" t="s">
        <v>267</v>
      </c>
    </row>
    <row r="106" spans="8:15" x14ac:dyDescent="0.25">
      <c r="H106" t="s">
        <v>121</v>
      </c>
      <c r="I106" t="s">
        <v>2774</v>
      </c>
      <c r="J106" t="s">
        <v>2775</v>
      </c>
      <c r="O106" t="s">
        <v>300</v>
      </c>
    </row>
    <row r="107" spans="8:15" x14ac:dyDescent="0.25">
      <c r="H107" t="s">
        <v>121</v>
      </c>
      <c r="I107" t="s">
        <v>2776</v>
      </c>
      <c r="J107" t="s">
        <v>2775</v>
      </c>
      <c r="O107" t="s">
        <v>300</v>
      </c>
    </row>
    <row r="108" spans="8:15" x14ac:dyDescent="0.25">
      <c r="H108" t="s">
        <v>121</v>
      </c>
      <c r="I108" t="s">
        <v>2777</v>
      </c>
      <c r="J108" t="s">
        <v>2775</v>
      </c>
      <c r="O108" t="s">
        <v>300</v>
      </c>
    </row>
    <row r="109" spans="8:15" x14ac:dyDescent="0.25">
      <c r="H109" t="s">
        <v>121</v>
      </c>
      <c r="I109" t="s">
        <v>2778</v>
      </c>
      <c r="J109" t="s">
        <v>2775</v>
      </c>
      <c r="O109" t="s">
        <v>300</v>
      </c>
    </row>
    <row r="110" spans="8:15" x14ac:dyDescent="0.25">
      <c r="H110" t="s">
        <v>121</v>
      </c>
      <c r="I110" t="s">
        <v>2779</v>
      </c>
      <c r="J110" t="s">
        <v>2775</v>
      </c>
      <c r="O110" t="s">
        <v>300</v>
      </c>
    </row>
    <row r="111" spans="8:15" x14ac:dyDescent="0.25">
      <c r="H111" t="s">
        <v>121</v>
      </c>
      <c r="I111" t="s">
        <v>2780</v>
      </c>
      <c r="J111" t="s">
        <v>2775</v>
      </c>
      <c r="O111" t="s">
        <v>300</v>
      </c>
    </row>
    <row r="112" spans="8:15" x14ac:dyDescent="0.25">
      <c r="H112" t="s">
        <v>121</v>
      </c>
      <c r="I112" t="s">
        <v>2781</v>
      </c>
      <c r="J112" t="s">
        <v>2775</v>
      </c>
      <c r="O112" t="s">
        <v>300</v>
      </c>
    </row>
    <row r="113" spans="8:15" x14ac:dyDescent="0.25">
      <c r="H113" t="s">
        <v>121</v>
      </c>
      <c r="I113" t="s">
        <v>2782</v>
      </c>
      <c r="J113" t="s">
        <v>2783</v>
      </c>
      <c r="O113" t="s">
        <v>300</v>
      </c>
    </row>
    <row r="114" spans="8:15" x14ac:dyDescent="0.25">
      <c r="H114" t="s">
        <v>28</v>
      </c>
      <c r="I114" t="s">
        <v>2784</v>
      </c>
      <c r="J114" t="s">
        <v>2785</v>
      </c>
      <c r="K114" t="s">
        <v>1505</v>
      </c>
      <c r="L114">
        <v>0.42</v>
      </c>
      <c r="M114">
        <v>10</v>
      </c>
      <c r="N114" t="s">
        <v>2613</v>
      </c>
      <c r="O114" t="s">
        <v>300</v>
      </c>
    </row>
    <row r="115" spans="8:15" x14ac:dyDescent="0.25">
      <c r="H115" t="s">
        <v>28</v>
      </c>
      <c r="I115" t="s">
        <v>2786</v>
      </c>
      <c r="J115" t="s">
        <v>2785</v>
      </c>
      <c r="K115" t="s">
        <v>1505</v>
      </c>
      <c r="L115">
        <v>0.21</v>
      </c>
      <c r="M115">
        <v>7</v>
      </c>
      <c r="N115" t="s">
        <v>2613</v>
      </c>
      <c r="O115" t="s">
        <v>300</v>
      </c>
    </row>
    <row r="116" spans="8:15" x14ac:dyDescent="0.25">
      <c r="H116" t="s">
        <v>28</v>
      </c>
      <c r="I116" t="s">
        <v>2787</v>
      </c>
      <c r="J116" t="s">
        <v>2785</v>
      </c>
      <c r="K116" t="s">
        <v>1505</v>
      </c>
      <c r="L116">
        <v>0.21</v>
      </c>
      <c r="M116">
        <v>7</v>
      </c>
      <c r="N116" t="s">
        <v>2613</v>
      </c>
      <c r="O116" t="s">
        <v>300</v>
      </c>
    </row>
    <row r="117" spans="8:15" x14ac:dyDescent="0.25">
      <c r="H117" t="s">
        <v>28</v>
      </c>
      <c r="I117" t="s">
        <v>2788</v>
      </c>
      <c r="J117" t="s">
        <v>2785</v>
      </c>
      <c r="K117" t="s">
        <v>1505</v>
      </c>
      <c r="L117">
        <v>0.3</v>
      </c>
      <c r="M117">
        <v>5</v>
      </c>
      <c r="N117" t="s">
        <v>2789</v>
      </c>
      <c r="O117" t="s">
        <v>300</v>
      </c>
    </row>
    <row r="118" spans="8:15" x14ac:dyDescent="0.25">
      <c r="H118" t="s">
        <v>2486</v>
      </c>
      <c r="I118" t="s">
        <v>2790</v>
      </c>
      <c r="J118" t="s">
        <v>375</v>
      </c>
      <c r="K118" t="s">
        <v>2791</v>
      </c>
      <c r="O118" t="s">
        <v>300</v>
      </c>
    </row>
    <row r="119" spans="8:15" x14ac:dyDescent="0.25">
      <c r="H119" t="s">
        <v>2486</v>
      </c>
      <c r="I119" t="s">
        <v>2790</v>
      </c>
      <c r="J119" t="s">
        <v>1896</v>
      </c>
      <c r="K119" t="s">
        <v>2791</v>
      </c>
      <c r="O119" t="s">
        <v>300</v>
      </c>
    </row>
    <row r="120" spans="8:15" x14ac:dyDescent="0.25">
      <c r="H120" t="s">
        <v>2368</v>
      </c>
      <c r="I120" t="s">
        <v>2792</v>
      </c>
      <c r="J120" t="s">
        <v>2793</v>
      </c>
      <c r="O120" t="s">
        <v>300</v>
      </c>
    </row>
    <row r="121" spans="8:15" x14ac:dyDescent="0.25">
      <c r="H121" t="s">
        <v>136</v>
      </c>
      <c r="I121" t="s">
        <v>2794</v>
      </c>
      <c r="J121" t="s">
        <v>1342</v>
      </c>
      <c r="L121">
        <v>3.3730000000000002</v>
      </c>
      <c r="M121">
        <v>38</v>
      </c>
      <c r="N121" t="s">
        <v>2795</v>
      </c>
      <c r="O121" t="s">
        <v>185</v>
      </c>
    </row>
    <row r="122" spans="8:15" x14ac:dyDescent="0.25">
      <c r="H122" t="s">
        <v>28</v>
      </c>
      <c r="I122" t="s">
        <v>2796</v>
      </c>
      <c r="J122" t="s">
        <v>2785</v>
      </c>
      <c r="K122" t="s">
        <v>1505</v>
      </c>
      <c r="L122">
        <v>0.3</v>
      </c>
      <c r="M122">
        <v>5</v>
      </c>
      <c r="N122" t="s">
        <v>2789</v>
      </c>
      <c r="O122" t="s">
        <v>2797</v>
      </c>
    </row>
    <row r="123" spans="8:15" x14ac:dyDescent="0.25">
      <c r="H123" t="s">
        <v>28</v>
      </c>
      <c r="I123" t="s">
        <v>2798</v>
      </c>
      <c r="J123" t="s">
        <v>2785</v>
      </c>
      <c r="K123" t="s">
        <v>1505</v>
      </c>
      <c r="L123">
        <v>0.3</v>
      </c>
      <c r="M123">
        <v>5</v>
      </c>
      <c r="N123" t="s">
        <v>2789</v>
      </c>
      <c r="O123" t="s">
        <v>2797</v>
      </c>
    </row>
    <row r="124" spans="8:15" x14ac:dyDescent="0.25">
      <c r="H124" t="s">
        <v>28</v>
      </c>
      <c r="I124" t="s">
        <v>2799</v>
      </c>
      <c r="J124" t="s">
        <v>2785</v>
      </c>
      <c r="K124" t="s">
        <v>1505</v>
      </c>
      <c r="L124">
        <v>0.3</v>
      </c>
      <c r="M124">
        <v>5</v>
      </c>
      <c r="N124" t="s">
        <v>2789</v>
      </c>
      <c r="O124" t="s">
        <v>2797</v>
      </c>
    </row>
    <row r="125" spans="8:15" x14ac:dyDescent="0.25">
      <c r="H125" t="s">
        <v>28</v>
      </c>
      <c r="I125" t="s">
        <v>2800</v>
      </c>
      <c r="J125" t="s">
        <v>2785</v>
      </c>
      <c r="K125" t="s">
        <v>1505</v>
      </c>
      <c r="L125">
        <v>0.15</v>
      </c>
      <c r="M125">
        <v>5</v>
      </c>
      <c r="N125" t="s">
        <v>2789</v>
      </c>
      <c r="O125" t="s">
        <v>2797</v>
      </c>
    </row>
    <row r="126" spans="8:15" x14ac:dyDescent="0.25">
      <c r="H126" t="s">
        <v>28</v>
      </c>
      <c r="I126" t="s">
        <v>2801</v>
      </c>
      <c r="J126" t="s">
        <v>2785</v>
      </c>
      <c r="K126" t="s">
        <v>1505</v>
      </c>
      <c r="L126">
        <v>0.3</v>
      </c>
      <c r="M126">
        <v>5</v>
      </c>
      <c r="N126" t="s">
        <v>2789</v>
      </c>
      <c r="O126" t="s">
        <v>2797</v>
      </c>
    </row>
    <row r="127" spans="8:15" x14ac:dyDescent="0.25">
      <c r="H127" t="s">
        <v>28</v>
      </c>
      <c r="I127" t="s">
        <v>2802</v>
      </c>
      <c r="J127" t="s">
        <v>2785</v>
      </c>
      <c r="K127" t="s">
        <v>1505</v>
      </c>
      <c r="L127">
        <v>0.3</v>
      </c>
      <c r="M127">
        <v>5</v>
      </c>
      <c r="N127" t="s">
        <v>2789</v>
      </c>
      <c r="O127" t="s">
        <v>2797</v>
      </c>
    </row>
    <row r="128" spans="8:15" x14ac:dyDescent="0.25">
      <c r="H128" t="s">
        <v>28</v>
      </c>
      <c r="I128" t="s">
        <v>2803</v>
      </c>
      <c r="J128" t="s">
        <v>2785</v>
      </c>
      <c r="K128" t="s">
        <v>1505</v>
      </c>
      <c r="L128">
        <v>0.3</v>
      </c>
      <c r="M128">
        <v>5</v>
      </c>
      <c r="N128" t="s">
        <v>2789</v>
      </c>
      <c r="O128" t="s">
        <v>2797</v>
      </c>
    </row>
    <row r="129" spans="8:15" x14ac:dyDescent="0.25">
      <c r="H129" t="s">
        <v>28</v>
      </c>
      <c r="I129" t="s">
        <v>2804</v>
      </c>
      <c r="J129" t="s">
        <v>2785</v>
      </c>
      <c r="K129" t="s">
        <v>1505</v>
      </c>
      <c r="L129">
        <v>0.15</v>
      </c>
      <c r="M129">
        <v>5</v>
      </c>
      <c r="N129" t="s">
        <v>2789</v>
      </c>
      <c r="O129" t="s">
        <v>2797</v>
      </c>
    </row>
    <row r="130" spans="8:15" x14ac:dyDescent="0.25">
      <c r="H130" t="s">
        <v>28</v>
      </c>
      <c r="I130" t="s">
        <v>2805</v>
      </c>
      <c r="J130" t="s">
        <v>2785</v>
      </c>
      <c r="K130" t="s">
        <v>1505</v>
      </c>
      <c r="L130">
        <v>0.15</v>
      </c>
      <c r="M130">
        <v>5</v>
      </c>
      <c r="N130" t="s">
        <v>2789</v>
      </c>
      <c r="O130" t="s">
        <v>2797</v>
      </c>
    </row>
    <row r="131" spans="8:15" x14ac:dyDescent="0.25">
      <c r="H131" t="s">
        <v>28</v>
      </c>
      <c r="I131" t="s">
        <v>2806</v>
      </c>
      <c r="J131" t="s">
        <v>2785</v>
      </c>
      <c r="K131" t="s">
        <v>1505</v>
      </c>
      <c r="L131">
        <v>0.15</v>
      </c>
      <c r="M131">
        <v>5</v>
      </c>
      <c r="N131" t="s">
        <v>2789</v>
      </c>
      <c r="O131" t="s">
        <v>2797</v>
      </c>
    </row>
    <row r="132" spans="8:15" x14ac:dyDescent="0.25">
      <c r="H132" t="s">
        <v>28</v>
      </c>
      <c r="I132" t="s">
        <v>2807</v>
      </c>
      <c r="J132" t="s">
        <v>2785</v>
      </c>
      <c r="K132" t="s">
        <v>1505</v>
      </c>
      <c r="L132">
        <v>0.3</v>
      </c>
      <c r="M132">
        <v>5</v>
      </c>
      <c r="N132" t="s">
        <v>2789</v>
      </c>
      <c r="O132" t="s">
        <v>2797</v>
      </c>
    </row>
    <row r="133" spans="8:15" x14ac:dyDescent="0.25">
      <c r="H133" t="s">
        <v>2808</v>
      </c>
      <c r="I133" t="s">
        <v>2809</v>
      </c>
      <c r="J133" t="s">
        <v>295</v>
      </c>
      <c r="N133" t="s">
        <v>2810</v>
      </c>
      <c r="O133" t="s">
        <v>2811</v>
      </c>
    </row>
  </sheetData>
  <sortState ref="H96:O133">
    <sortCondition ref="O96:O133"/>
  </sortStat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7:S23"/>
  <sheetViews>
    <sheetView workbookViewId="0">
      <selection activeCell="S7" sqref="S7:S23"/>
    </sheetView>
  </sheetViews>
  <sheetFormatPr defaultRowHeight="15" x14ac:dyDescent="0.25"/>
  <sheetData>
    <row r="7" spans="6:19" x14ac:dyDescent="0.25">
      <c r="F7" t="s">
        <v>2812</v>
      </c>
      <c r="G7" t="s">
        <v>48</v>
      </c>
      <c r="H7">
        <v>143</v>
      </c>
      <c r="I7" t="s">
        <v>530</v>
      </c>
      <c r="J7" t="s">
        <v>2813</v>
      </c>
      <c r="K7" t="s">
        <v>1025</v>
      </c>
      <c r="L7">
        <v>35.020000000000003</v>
      </c>
      <c r="M7">
        <v>18.16</v>
      </c>
      <c r="N7">
        <v>12000</v>
      </c>
      <c r="O7">
        <v>2</v>
      </c>
      <c r="P7" t="s">
        <v>2613</v>
      </c>
      <c r="Q7">
        <v>660.4</v>
      </c>
      <c r="R7" t="s">
        <v>2613</v>
      </c>
      <c r="S7" t="s">
        <v>2814</v>
      </c>
    </row>
    <row r="8" spans="6:19" x14ac:dyDescent="0.25">
      <c r="F8" t="s">
        <v>2815</v>
      </c>
      <c r="G8" t="s">
        <v>2405</v>
      </c>
      <c r="H8">
        <v>17</v>
      </c>
      <c r="I8" t="s">
        <v>2816</v>
      </c>
      <c r="J8" t="s">
        <v>2813</v>
      </c>
      <c r="K8" t="s">
        <v>1025</v>
      </c>
      <c r="M8">
        <v>139</v>
      </c>
      <c r="O8">
        <v>140</v>
      </c>
      <c r="P8" t="s">
        <v>171</v>
      </c>
      <c r="Q8" t="s">
        <v>2349</v>
      </c>
      <c r="R8" t="s">
        <v>1668</v>
      </c>
      <c r="S8" t="s">
        <v>2817</v>
      </c>
    </row>
    <row r="9" spans="6:19" x14ac:dyDescent="0.25">
      <c r="F9" t="s">
        <v>2818</v>
      </c>
      <c r="G9" t="s">
        <v>2368</v>
      </c>
      <c r="H9" t="s">
        <v>1689</v>
      </c>
      <c r="I9" t="s">
        <v>2819</v>
      </c>
      <c r="J9" t="s">
        <v>25</v>
      </c>
      <c r="K9" t="s">
        <v>1025</v>
      </c>
      <c r="L9" t="s">
        <v>2820</v>
      </c>
      <c r="M9" t="s">
        <v>1693</v>
      </c>
      <c r="N9" t="s">
        <v>2821</v>
      </c>
      <c r="O9" t="s">
        <v>1693</v>
      </c>
      <c r="P9" t="s">
        <v>2611</v>
      </c>
      <c r="Q9" t="s">
        <v>2822</v>
      </c>
      <c r="R9" t="s">
        <v>2613</v>
      </c>
      <c r="S9" t="s">
        <v>2823</v>
      </c>
    </row>
    <row r="10" spans="6:19" x14ac:dyDescent="0.25">
      <c r="F10" t="s">
        <v>2339</v>
      </c>
      <c r="G10" t="s">
        <v>2824</v>
      </c>
      <c r="H10" t="s">
        <v>2825</v>
      </c>
      <c r="I10" t="s">
        <v>2826</v>
      </c>
      <c r="J10" t="s">
        <v>30</v>
      </c>
      <c r="K10" t="s">
        <v>1025</v>
      </c>
      <c r="L10" t="s">
        <v>2827</v>
      </c>
      <c r="M10" t="s">
        <v>2828</v>
      </c>
      <c r="N10" t="s">
        <v>2829</v>
      </c>
      <c r="O10" t="s">
        <v>2830</v>
      </c>
      <c r="P10" t="s">
        <v>1693</v>
      </c>
      <c r="Q10" t="s">
        <v>1693</v>
      </c>
      <c r="R10" t="s">
        <v>2831</v>
      </c>
      <c r="S10" t="s">
        <v>50</v>
      </c>
    </row>
    <row r="11" spans="6:19" x14ac:dyDescent="0.25">
      <c r="F11" t="s">
        <v>2339</v>
      </c>
      <c r="G11" t="s">
        <v>2824</v>
      </c>
      <c r="H11" t="s">
        <v>2825</v>
      </c>
      <c r="I11" t="s">
        <v>2832</v>
      </c>
      <c r="J11" t="s">
        <v>30</v>
      </c>
      <c r="K11" t="s">
        <v>1025</v>
      </c>
      <c r="L11" t="s">
        <v>2833</v>
      </c>
      <c r="M11" t="s">
        <v>2834</v>
      </c>
      <c r="N11" t="s">
        <v>2835</v>
      </c>
      <c r="O11" t="s">
        <v>2836</v>
      </c>
      <c r="P11" t="s">
        <v>1693</v>
      </c>
      <c r="Q11" t="s">
        <v>1693</v>
      </c>
      <c r="R11" t="s">
        <v>1693</v>
      </c>
      <c r="S11" t="s">
        <v>50</v>
      </c>
    </row>
    <row r="12" spans="6:19" x14ac:dyDescent="0.25">
      <c r="F12" t="s">
        <v>2339</v>
      </c>
      <c r="G12" t="s">
        <v>2824</v>
      </c>
      <c r="H12" t="s">
        <v>2825</v>
      </c>
      <c r="I12" t="s">
        <v>2837</v>
      </c>
      <c r="J12" t="s">
        <v>30</v>
      </c>
      <c r="K12" t="s">
        <v>1025</v>
      </c>
      <c r="L12" t="s">
        <v>2838</v>
      </c>
      <c r="M12" t="s">
        <v>2839</v>
      </c>
      <c r="N12" t="s">
        <v>2840</v>
      </c>
      <c r="O12" t="s">
        <v>2841</v>
      </c>
      <c r="P12" t="s">
        <v>1693</v>
      </c>
      <c r="Q12" t="s">
        <v>1693</v>
      </c>
      <c r="R12" t="s">
        <v>1693</v>
      </c>
      <c r="S12" t="s">
        <v>50</v>
      </c>
    </row>
    <row r="13" spans="6:19" x14ac:dyDescent="0.25">
      <c r="F13" t="s">
        <v>2842</v>
      </c>
      <c r="G13" t="s">
        <v>28</v>
      </c>
      <c r="H13">
        <v>23</v>
      </c>
      <c r="I13" t="s">
        <v>2843</v>
      </c>
      <c r="J13" t="s">
        <v>25</v>
      </c>
      <c r="K13" t="s">
        <v>52</v>
      </c>
      <c r="M13">
        <v>38</v>
      </c>
      <c r="O13" t="s">
        <v>2349</v>
      </c>
      <c r="P13" t="s">
        <v>171</v>
      </c>
      <c r="Q13">
        <v>34.85</v>
      </c>
      <c r="R13">
        <v>2024</v>
      </c>
      <c r="S13" t="s">
        <v>2844</v>
      </c>
    </row>
    <row r="14" spans="6:19" x14ac:dyDescent="0.25">
      <c r="F14" t="s">
        <v>2845</v>
      </c>
      <c r="G14" t="s">
        <v>121</v>
      </c>
      <c r="H14">
        <v>102</v>
      </c>
      <c r="I14" t="s">
        <v>2846</v>
      </c>
      <c r="J14" t="s">
        <v>2813</v>
      </c>
      <c r="K14" t="s">
        <v>2374</v>
      </c>
      <c r="L14">
        <v>21.1</v>
      </c>
      <c r="M14">
        <v>7.4</v>
      </c>
      <c r="N14" t="s">
        <v>1693</v>
      </c>
      <c r="O14" t="s">
        <v>1693</v>
      </c>
      <c r="P14" t="s">
        <v>2847</v>
      </c>
      <c r="Q14">
        <v>627</v>
      </c>
      <c r="R14" t="s">
        <v>1693</v>
      </c>
      <c r="S14" t="s">
        <v>2848</v>
      </c>
    </row>
    <row r="15" spans="6:19" x14ac:dyDescent="0.25">
      <c r="F15" t="s">
        <v>2818</v>
      </c>
      <c r="G15" t="s">
        <v>2615</v>
      </c>
      <c r="H15" t="s">
        <v>2849</v>
      </c>
      <c r="I15" t="s">
        <v>2850</v>
      </c>
      <c r="J15" t="s">
        <v>2851</v>
      </c>
      <c r="K15" t="s">
        <v>1025</v>
      </c>
      <c r="L15" t="s">
        <v>2852</v>
      </c>
      <c r="M15" t="s">
        <v>2853</v>
      </c>
      <c r="N15" t="s">
        <v>2854</v>
      </c>
      <c r="O15" t="s">
        <v>1693</v>
      </c>
      <c r="P15" t="s">
        <v>2611</v>
      </c>
      <c r="Q15" t="s">
        <v>1693</v>
      </c>
      <c r="R15" t="s">
        <v>2613</v>
      </c>
      <c r="S15" t="s">
        <v>300</v>
      </c>
    </row>
    <row r="16" spans="6:19" x14ac:dyDescent="0.25">
      <c r="F16" t="s">
        <v>2855</v>
      </c>
      <c r="G16" t="s">
        <v>2856</v>
      </c>
      <c r="H16" t="s">
        <v>2857</v>
      </c>
      <c r="I16" t="s">
        <v>2858</v>
      </c>
      <c r="J16" t="s">
        <v>1192</v>
      </c>
      <c r="K16" t="s">
        <v>1025</v>
      </c>
      <c r="L16" t="s">
        <v>2859</v>
      </c>
      <c r="M16" t="s">
        <v>2860</v>
      </c>
      <c r="N16" t="s">
        <v>1693</v>
      </c>
      <c r="O16" t="s">
        <v>2861</v>
      </c>
      <c r="P16" t="s">
        <v>1186</v>
      </c>
      <c r="Q16" t="s">
        <v>2862</v>
      </c>
      <c r="R16" t="s">
        <v>2611</v>
      </c>
      <c r="S16" t="s">
        <v>2863</v>
      </c>
    </row>
    <row r="17" spans="6:19" x14ac:dyDescent="0.25">
      <c r="F17" t="s">
        <v>2614</v>
      </c>
      <c r="G17" t="s">
        <v>2615</v>
      </c>
      <c r="H17" t="s">
        <v>2616</v>
      </c>
      <c r="I17" t="s">
        <v>2617</v>
      </c>
      <c r="J17" t="s">
        <v>25</v>
      </c>
      <c r="K17" t="s">
        <v>1025</v>
      </c>
      <c r="L17" t="s">
        <v>2618</v>
      </c>
      <c r="M17" t="s">
        <v>2619</v>
      </c>
      <c r="N17">
        <v>3100</v>
      </c>
      <c r="O17" t="s">
        <v>2620</v>
      </c>
      <c r="P17" t="s">
        <v>2611</v>
      </c>
      <c r="Q17" t="s">
        <v>1693</v>
      </c>
      <c r="R17" t="s">
        <v>2613</v>
      </c>
      <c r="S17" t="s">
        <v>2864</v>
      </c>
    </row>
    <row r="18" spans="6:19" x14ac:dyDescent="0.25">
      <c r="F18" t="s">
        <v>1688</v>
      </c>
      <c r="G18" t="s">
        <v>1678</v>
      </c>
      <c r="H18" t="s">
        <v>1689</v>
      </c>
      <c r="I18" t="s">
        <v>1690</v>
      </c>
      <c r="J18" t="s">
        <v>30</v>
      </c>
      <c r="K18" t="s">
        <v>1025</v>
      </c>
      <c r="L18" t="s">
        <v>2865</v>
      </c>
      <c r="M18" t="s">
        <v>2866</v>
      </c>
      <c r="N18" t="s">
        <v>2867</v>
      </c>
      <c r="O18" t="s">
        <v>2868</v>
      </c>
      <c r="P18" t="s">
        <v>2613</v>
      </c>
      <c r="Q18" t="s">
        <v>1694</v>
      </c>
      <c r="R18" t="s">
        <v>2847</v>
      </c>
      <c r="S18" t="s">
        <v>185</v>
      </c>
    </row>
    <row r="19" spans="6:19" x14ac:dyDescent="0.25">
      <c r="F19" t="s">
        <v>1688</v>
      </c>
      <c r="G19" t="s">
        <v>1678</v>
      </c>
      <c r="H19" t="s">
        <v>1689</v>
      </c>
      <c r="I19" t="s">
        <v>1699</v>
      </c>
      <c r="J19" t="s">
        <v>30</v>
      </c>
      <c r="K19" t="s">
        <v>1025</v>
      </c>
      <c r="L19" t="s">
        <v>2869</v>
      </c>
      <c r="M19" t="s">
        <v>2870</v>
      </c>
      <c r="N19" t="s">
        <v>2871</v>
      </c>
      <c r="O19" t="s">
        <v>2872</v>
      </c>
      <c r="P19" t="s">
        <v>2613</v>
      </c>
      <c r="Q19" t="s">
        <v>1702</v>
      </c>
      <c r="R19" t="s">
        <v>2847</v>
      </c>
      <c r="S19" t="s">
        <v>185</v>
      </c>
    </row>
    <row r="20" spans="6:19" x14ac:dyDescent="0.25">
      <c r="F20" t="s">
        <v>2604</v>
      </c>
      <c r="G20" t="s">
        <v>2605</v>
      </c>
      <c r="H20" t="s">
        <v>2606</v>
      </c>
      <c r="I20" t="s">
        <v>2607</v>
      </c>
      <c r="J20" t="s">
        <v>2608</v>
      </c>
      <c r="K20" t="s">
        <v>1025</v>
      </c>
      <c r="L20" t="s">
        <v>2609</v>
      </c>
      <c r="M20" t="s">
        <v>2610</v>
      </c>
      <c r="N20" t="s">
        <v>1693</v>
      </c>
      <c r="O20" t="s">
        <v>1693</v>
      </c>
      <c r="P20" t="s">
        <v>2611</v>
      </c>
      <c r="Q20" t="s">
        <v>2612</v>
      </c>
      <c r="R20" t="s">
        <v>2613</v>
      </c>
      <c r="S20" t="s">
        <v>185</v>
      </c>
    </row>
    <row r="21" spans="6:19" x14ac:dyDescent="0.25">
      <c r="F21" t="s">
        <v>1703</v>
      </c>
      <c r="G21" t="s">
        <v>1704</v>
      </c>
      <c r="H21" t="s">
        <v>1705</v>
      </c>
      <c r="I21" t="s">
        <v>1706</v>
      </c>
      <c r="J21" t="s">
        <v>30</v>
      </c>
      <c r="K21" t="s">
        <v>1025</v>
      </c>
      <c r="L21" t="s">
        <v>2873</v>
      </c>
      <c r="M21" t="s">
        <v>2874</v>
      </c>
      <c r="N21" t="s">
        <v>2875</v>
      </c>
      <c r="O21" t="s">
        <v>2876</v>
      </c>
      <c r="P21" t="s">
        <v>2613</v>
      </c>
      <c r="Q21" t="s">
        <v>2877</v>
      </c>
      <c r="R21" t="s">
        <v>2847</v>
      </c>
      <c r="S21" t="s">
        <v>900</v>
      </c>
    </row>
    <row r="22" spans="6:19" x14ac:dyDescent="0.25">
      <c r="F22">
        <v>44919</v>
      </c>
      <c r="G22" t="s">
        <v>98</v>
      </c>
      <c r="H22" t="s">
        <v>1736</v>
      </c>
      <c r="I22" t="s">
        <v>2878</v>
      </c>
      <c r="J22" t="s">
        <v>25</v>
      </c>
      <c r="K22" t="s">
        <v>2698</v>
      </c>
      <c r="L22">
        <v>54</v>
      </c>
      <c r="M22" t="s">
        <v>2349</v>
      </c>
      <c r="N22">
        <v>45000</v>
      </c>
      <c r="O22" t="s">
        <v>2349</v>
      </c>
      <c r="P22">
        <v>46447</v>
      </c>
      <c r="Q22">
        <v>490</v>
      </c>
      <c r="S22" t="s">
        <v>32</v>
      </c>
    </row>
    <row r="23" spans="6:19" x14ac:dyDescent="0.25">
      <c r="F23" t="s">
        <v>2879</v>
      </c>
      <c r="G23" t="s">
        <v>2550</v>
      </c>
      <c r="H23">
        <v>58</v>
      </c>
      <c r="I23" t="s">
        <v>2880</v>
      </c>
      <c r="J23" t="s">
        <v>2813</v>
      </c>
      <c r="K23" t="s">
        <v>52</v>
      </c>
      <c r="M23">
        <v>900</v>
      </c>
      <c r="O23">
        <v>363</v>
      </c>
      <c r="Q23" t="s">
        <v>2349</v>
      </c>
      <c r="R23" t="s">
        <v>2349</v>
      </c>
      <c r="S23" t="s">
        <v>32</v>
      </c>
    </row>
  </sheetData>
  <sortState ref="F8:S23">
    <sortCondition ref="S7:S23"/>
  </sortStat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5:U144"/>
  <sheetViews>
    <sheetView topLeftCell="A95" workbookViewId="0">
      <selection activeCell="O104" sqref="O104:O123"/>
    </sheetView>
  </sheetViews>
  <sheetFormatPr defaultRowHeight="15" x14ac:dyDescent="0.25"/>
  <sheetData>
    <row r="5" spans="8:21" x14ac:dyDescent="0.25">
      <c r="H5" t="s">
        <v>2334</v>
      </c>
      <c r="I5" t="s">
        <v>121</v>
      </c>
      <c r="J5" t="s">
        <v>2335</v>
      </c>
      <c r="K5" t="s">
        <v>2336</v>
      </c>
      <c r="L5" t="s">
        <v>1841</v>
      </c>
      <c r="M5" t="s">
        <v>2337</v>
      </c>
      <c r="N5" t="s">
        <v>2338</v>
      </c>
      <c r="O5">
        <v>451</v>
      </c>
      <c r="P5">
        <v>0.32</v>
      </c>
      <c r="Q5">
        <v>0</v>
      </c>
      <c r="R5">
        <v>0</v>
      </c>
      <c r="S5">
        <v>3.6150000000000002</v>
      </c>
      <c r="T5">
        <v>34</v>
      </c>
      <c r="U5" t="s">
        <v>613</v>
      </c>
    </row>
    <row r="6" spans="8:21" x14ac:dyDescent="0.25">
      <c r="H6" t="s">
        <v>2621</v>
      </c>
      <c r="I6" t="s">
        <v>121</v>
      </c>
      <c r="J6" t="s">
        <v>2881</v>
      </c>
      <c r="K6" t="s">
        <v>2623</v>
      </c>
      <c r="L6" t="s">
        <v>1841</v>
      </c>
      <c r="M6" t="s">
        <v>2337</v>
      </c>
      <c r="N6" t="s">
        <v>2625</v>
      </c>
      <c r="O6">
        <v>0</v>
      </c>
      <c r="P6">
        <v>0</v>
      </c>
      <c r="Q6">
        <v>0</v>
      </c>
      <c r="R6">
        <v>0</v>
      </c>
      <c r="S6">
        <v>0.2</v>
      </c>
      <c r="T6">
        <v>9</v>
      </c>
      <c r="U6" t="s">
        <v>2882</v>
      </c>
    </row>
    <row r="7" spans="8:21" x14ac:dyDescent="0.25">
      <c r="H7" t="s">
        <v>2621</v>
      </c>
      <c r="I7" t="s">
        <v>121</v>
      </c>
      <c r="J7" t="s">
        <v>2883</v>
      </c>
      <c r="K7" t="s">
        <v>2623</v>
      </c>
      <c r="L7" t="s">
        <v>1841</v>
      </c>
      <c r="M7" t="s">
        <v>2884</v>
      </c>
      <c r="N7" t="s">
        <v>2625</v>
      </c>
      <c r="O7">
        <v>0</v>
      </c>
      <c r="P7">
        <v>0</v>
      </c>
      <c r="Q7">
        <v>0</v>
      </c>
      <c r="R7">
        <v>0</v>
      </c>
      <c r="S7">
        <v>0.2</v>
      </c>
      <c r="T7">
        <v>9</v>
      </c>
      <c r="U7" t="s">
        <v>2882</v>
      </c>
    </row>
    <row r="8" spans="8:21" x14ac:dyDescent="0.25">
      <c r="H8" t="s">
        <v>2458</v>
      </c>
      <c r="I8" t="s">
        <v>121</v>
      </c>
      <c r="J8" t="s">
        <v>2885</v>
      </c>
      <c r="K8" t="s">
        <v>2513</v>
      </c>
      <c r="L8" t="s">
        <v>1841</v>
      </c>
      <c r="M8" t="s">
        <v>2514</v>
      </c>
      <c r="N8" t="s">
        <v>2886</v>
      </c>
      <c r="S8">
        <v>1.0509999999999999</v>
      </c>
      <c r="T8">
        <v>31</v>
      </c>
      <c r="U8" t="s">
        <v>2882</v>
      </c>
    </row>
    <row r="9" spans="8:21" x14ac:dyDescent="0.25">
      <c r="H9" t="s">
        <v>2393</v>
      </c>
      <c r="I9" t="s">
        <v>2368</v>
      </c>
      <c r="J9" t="s">
        <v>2887</v>
      </c>
      <c r="K9" t="s">
        <v>2157</v>
      </c>
      <c r="L9" t="s">
        <v>1025</v>
      </c>
      <c r="M9" t="s">
        <v>2888</v>
      </c>
      <c r="N9" t="s">
        <v>2396</v>
      </c>
      <c r="O9" t="s">
        <v>2889</v>
      </c>
      <c r="P9" t="s">
        <v>1693</v>
      </c>
      <c r="S9" t="s">
        <v>1693</v>
      </c>
      <c r="U9" t="s">
        <v>2376</v>
      </c>
    </row>
    <row r="10" spans="8:21" x14ac:dyDescent="0.25">
      <c r="H10" t="s">
        <v>2393</v>
      </c>
      <c r="I10" t="s">
        <v>2368</v>
      </c>
      <c r="J10" t="s">
        <v>2890</v>
      </c>
      <c r="K10" t="s">
        <v>2157</v>
      </c>
      <c r="L10" t="s">
        <v>1025</v>
      </c>
      <c r="M10" t="s">
        <v>1693</v>
      </c>
      <c r="N10" t="s">
        <v>2396</v>
      </c>
      <c r="O10" t="s">
        <v>1693</v>
      </c>
      <c r="P10" t="s">
        <v>1693</v>
      </c>
      <c r="S10" t="s">
        <v>1693</v>
      </c>
      <c r="U10" t="s">
        <v>2376</v>
      </c>
    </row>
    <row r="11" spans="8:21" x14ac:dyDescent="0.25">
      <c r="H11" t="s">
        <v>2393</v>
      </c>
      <c r="I11" t="s">
        <v>2368</v>
      </c>
      <c r="J11" t="s">
        <v>2890</v>
      </c>
      <c r="K11" t="s">
        <v>2561</v>
      </c>
      <c r="L11" t="s">
        <v>1025</v>
      </c>
      <c r="M11" t="s">
        <v>2891</v>
      </c>
      <c r="N11" t="s">
        <v>2396</v>
      </c>
      <c r="O11" t="s">
        <v>1693</v>
      </c>
      <c r="P11" t="s">
        <v>1693</v>
      </c>
      <c r="S11" t="s">
        <v>1693</v>
      </c>
      <c r="U11" t="s">
        <v>2376</v>
      </c>
    </row>
    <row r="12" spans="8:21" x14ac:dyDescent="0.25">
      <c r="H12" t="s">
        <v>2393</v>
      </c>
      <c r="I12" t="s">
        <v>2368</v>
      </c>
      <c r="J12" t="s">
        <v>2887</v>
      </c>
      <c r="K12" t="s">
        <v>2395</v>
      </c>
      <c r="L12" t="s">
        <v>1025</v>
      </c>
      <c r="M12" t="s">
        <v>1693</v>
      </c>
      <c r="N12" t="s">
        <v>2396</v>
      </c>
      <c r="O12" t="s">
        <v>171</v>
      </c>
      <c r="P12" t="s">
        <v>1693</v>
      </c>
      <c r="S12" t="s">
        <v>1693</v>
      </c>
      <c r="U12" t="s">
        <v>2376</v>
      </c>
    </row>
    <row r="13" spans="8:21" x14ac:dyDescent="0.25">
      <c r="H13" t="s">
        <v>2393</v>
      </c>
      <c r="I13" t="s">
        <v>2368</v>
      </c>
      <c r="J13" t="s">
        <v>2890</v>
      </c>
      <c r="K13" t="s">
        <v>2395</v>
      </c>
      <c r="L13" t="s">
        <v>1025</v>
      </c>
      <c r="M13" t="s">
        <v>1693</v>
      </c>
      <c r="N13" t="s">
        <v>2396</v>
      </c>
      <c r="O13" t="s">
        <v>171</v>
      </c>
      <c r="P13" t="s">
        <v>1693</v>
      </c>
      <c r="S13" t="s">
        <v>1693</v>
      </c>
      <c r="U13" t="s">
        <v>2376</v>
      </c>
    </row>
    <row r="14" spans="8:21" x14ac:dyDescent="0.25">
      <c r="H14" t="s">
        <v>2416</v>
      </c>
      <c r="I14" t="s">
        <v>2368</v>
      </c>
      <c r="J14" t="s">
        <v>2892</v>
      </c>
      <c r="K14" t="s">
        <v>295</v>
      </c>
      <c r="L14" t="s">
        <v>1025</v>
      </c>
      <c r="M14" t="s">
        <v>2893</v>
      </c>
      <c r="N14" t="s">
        <v>2894</v>
      </c>
      <c r="O14">
        <v>3000</v>
      </c>
      <c r="P14">
        <v>4.9000000000000004</v>
      </c>
      <c r="T14">
        <v>17</v>
      </c>
      <c r="U14" t="s">
        <v>2895</v>
      </c>
    </row>
    <row r="15" spans="8:21" x14ac:dyDescent="0.25">
      <c r="H15" t="s">
        <v>2896</v>
      </c>
      <c r="I15" t="s">
        <v>2368</v>
      </c>
      <c r="J15" t="s">
        <v>2897</v>
      </c>
      <c r="K15" t="s">
        <v>295</v>
      </c>
      <c r="L15" t="s">
        <v>1025</v>
      </c>
      <c r="M15" t="s">
        <v>2898</v>
      </c>
      <c r="N15" t="s">
        <v>85</v>
      </c>
      <c r="O15">
        <v>1498</v>
      </c>
      <c r="P15">
        <v>6.1</v>
      </c>
      <c r="Q15">
        <v>1.64</v>
      </c>
      <c r="R15">
        <v>62.2</v>
      </c>
      <c r="S15">
        <v>6.13</v>
      </c>
      <c r="T15">
        <v>14</v>
      </c>
      <c r="U15" t="s">
        <v>2895</v>
      </c>
    </row>
    <row r="16" spans="8:21" x14ac:dyDescent="0.25">
      <c r="H16" t="s">
        <v>2896</v>
      </c>
      <c r="I16" t="s">
        <v>2467</v>
      </c>
      <c r="J16" t="s">
        <v>2899</v>
      </c>
      <c r="K16" t="s">
        <v>295</v>
      </c>
      <c r="L16" t="s">
        <v>1025</v>
      </c>
      <c r="M16" t="s">
        <v>2900</v>
      </c>
      <c r="N16" t="s">
        <v>2791</v>
      </c>
      <c r="O16">
        <v>2000</v>
      </c>
      <c r="P16">
        <v>2.8</v>
      </c>
      <c r="R16">
        <v>0.6</v>
      </c>
      <c r="S16">
        <v>8.5280000000000005</v>
      </c>
      <c r="T16">
        <v>14</v>
      </c>
      <c r="U16" t="s">
        <v>2895</v>
      </c>
    </row>
    <row r="17" spans="8:21" x14ac:dyDescent="0.25">
      <c r="H17" t="s">
        <v>2901</v>
      </c>
      <c r="I17" t="s">
        <v>2452</v>
      </c>
      <c r="J17" t="s">
        <v>2902</v>
      </c>
      <c r="K17" t="s">
        <v>295</v>
      </c>
      <c r="L17" t="s">
        <v>1025</v>
      </c>
      <c r="M17" t="s">
        <v>2903</v>
      </c>
      <c r="N17" t="s">
        <v>2904</v>
      </c>
      <c r="O17">
        <v>2600</v>
      </c>
      <c r="P17">
        <v>2.6</v>
      </c>
      <c r="S17">
        <v>16.48</v>
      </c>
      <c r="T17">
        <v>42</v>
      </c>
      <c r="U17" t="s">
        <v>2905</v>
      </c>
    </row>
    <row r="18" spans="8:21" x14ac:dyDescent="0.25">
      <c r="H18" t="s">
        <v>2906</v>
      </c>
      <c r="I18" t="s">
        <v>2368</v>
      </c>
      <c r="J18" t="s">
        <v>2907</v>
      </c>
      <c r="K18" t="s">
        <v>2908</v>
      </c>
      <c r="L18" t="s">
        <v>1025</v>
      </c>
      <c r="M18" t="s">
        <v>2909</v>
      </c>
      <c r="N18" t="s">
        <v>90</v>
      </c>
      <c r="S18">
        <v>0.22</v>
      </c>
      <c r="T18">
        <v>5</v>
      </c>
      <c r="U18" t="s">
        <v>2905</v>
      </c>
    </row>
    <row r="19" spans="8:21" x14ac:dyDescent="0.25">
      <c r="H19" t="s">
        <v>2906</v>
      </c>
      <c r="I19" t="s">
        <v>2368</v>
      </c>
      <c r="J19" t="s">
        <v>2910</v>
      </c>
      <c r="K19" t="s">
        <v>2908</v>
      </c>
      <c r="L19" t="s">
        <v>1025</v>
      </c>
      <c r="M19" t="s">
        <v>2911</v>
      </c>
      <c r="N19" t="s">
        <v>90</v>
      </c>
      <c r="S19">
        <v>0.2</v>
      </c>
      <c r="T19">
        <v>5</v>
      </c>
      <c r="U19" t="s">
        <v>2905</v>
      </c>
    </row>
    <row r="20" spans="8:21" x14ac:dyDescent="0.25">
      <c r="H20" t="s">
        <v>2906</v>
      </c>
      <c r="I20" t="s">
        <v>2368</v>
      </c>
      <c r="J20" t="s">
        <v>2912</v>
      </c>
      <c r="K20" t="s">
        <v>2908</v>
      </c>
      <c r="L20" t="s">
        <v>1025</v>
      </c>
      <c r="M20" t="s">
        <v>2913</v>
      </c>
      <c r="N20" t="s">
        <v>90</v>
      </c>
      <c r="S20">
        <v>0.23</v>
      </c>
      <c r="T20">
        <v>5</v>
      </c>
      <c r="U20" t="s">
        <v>2905</v>
      </c>
    </row>
    <row r="21" spans="8:21" x14ac:dyDescent="0.25">
      <c r="H21" t="s">
        <v>2906</v>
      </c>
      <c r="I21" t="s">
        <v>2368</v>
      </c>
      <c r="J21" t="s">
        <v>2914</v>
      </c>
      <c r="K21" t="s">
        <v>2908</v>
      </c>
      <c r="L21" t="s">
        <v>1025</v>
      </c>
      <c r="M21" t="s">
        <v>2915</v>
      </c>
      <c r="N21" t="s">
        <v>90</v>
      </c>
      <c r="S21">
        <v>0.21</v>
      </c>
      <c r="T21">
        <v>5</v>
      </c>
      <c r="U21" t="s">
        <v>2905</v>
      </c>
    </row>
    <row r="22" spans="8:21" x14ac:dyDescent="0.25">
      <c r="H22" t="s">
        <v>2906</v>
      </c>
      <c r="I22" t="s">
        <v>2368</v>
      </c>
      <c r="J22" t="s">
        <v>2916</v>
      </c>
      <c r="K22" t="s">
        <v>2908</v>
      </c>
      <c r="L22" t="s">
        <v>1025</v>
      </c>
      <c r="M22" t="s">
        <v>2917</v>
      </c>
      <c r="N22" t="s">
        <v>90</v>
      </c>
      <c r="S22">
        <v>0.23</v>
      </c>
      <c r="T22">
        <v>5</v>
      </c>
      <c r="U22" t="s">
        <v>2905</v>
      </c>
    </row>
    <row r="23" spans="8:21" x14ac:dyDescent="0.25">
      <c r="H23" t="s">
        <v>2896</v>
      </c>
      <c r="I23" t="s">
        <v>2605</v>
      </c>
      <c r="J23" t="s">
        <v>2918</v>
      </c>
      <c r="K23" t="s">
        <v>295</v>
      </c>
      <c r="L23" t="s">
        <v>1841</v>
      </c>
      <c r="M23" t="s">
        <v>2919</v>
      </c>
      <c r="N23" t="s">
        <v>2480</v>
      </c>
      <c r="O23">
        <v>4000</v>
      </c>
      <c r="P23">
        <v>8.3000000000000007</v>
      </c>
      <c r="R23">
        <v>5.9</v>
      </c>
      <c r="S23">
        <v>9.2379999999999995</v>
      </c>
      <c r="T23">
        <v>14</v>
      </c>
      <c r="U23" t="s">
        <v>2920</v>
      </c>
    </row>
    <row r="24" spans="8:21" x14ac:dyDescent="0.25">
      <c r="H24" t="s">
        <v>2670</v>
      </c>
      <c r="I24" t="s">
        <v>2671</v>
      </c>
      <c r="J24" t="s">
        <v>2672</v>
      </c>
      <c r="K24" t="s">
        <v>2561</v>
      </c>
      <c r="L24" t="s">
        <v>1025</v>
      </c>
      <c r="M24" t="s">
        <v>171</v>
      </c>
      <c r="N24" t="s">
        <v>1693</v>
      </c>
      <c r="O24">
        <v>1000</v>
      </c>
      <c r="P24" t="s">
        <v>2673</v>
      </c>
      <c r="S24">
        <v>5</v>
      </c>
      <c r="T24" t="s">
        <v>1693</v>
      </c>
      <c r="U24" t="s">
        <v>2921</v>
      </c>
    </row>
    <row r="25" spans="8:21" x14ac:dyDescent="0.25">
      <c r="H25" t="s">
        <v>2670</v>
      </c>
      <c r="I25" t="s">
        <v>2671</v>
      </c>
      <c r="J25" t="s">
        <v>2675</v>
      </c>
      <c r="K25" t="s">
        <v>2561</v>
      </c>
      <c r="L25" t="s">
        <v>1025</v>
      </c>
      <c r="M25" t="s">
        <v>171</v>
      </c>
      <c r="N25" t="s">
        <v>1693</v>
      </c>
      <c r="O25">
        <v>300</v>
      </c>
      <c r="P25" t="s">
        <v>2676</v>
      </c>
      <c r="S25">
        <v>5</v>
      </c>
      <c r="T25" t="s">
        <v>1693</v>
      </c>
      <c r="U25" t="s">
        <v>2921</v>
      </c>
    </row>
    <row r="26" spans="8:21" x14ac:dyDescent="0.25">
      <c r="H26" t="s">
        <v>2670</v>
      </c>
      <c r="I26" t="s">
        <v>2671</v>
      </c>
      <c r="J26" t="s">
        <v>2677</v>
      </c>
      <c r="K26" t="s">
        <v>2561</v>
      </c>
      <c r="L26" t="s">
        <v>1025</v>
      </c>
      <c r="M26" t="s">
        <v>171</v>
      </c>
      <c r="N26" t="s">
        <v>1693</v>
      </c>
      <c r="O26">
        <v>1200</v>
      </c>
      <c r="P26" t="s">
        <v>2678</v>
      </c>
      <c r="S26">
        <v>5</v>
      </c>
      <c r="T26" t="s">
        <v>1693</v>
      </c>
      <c r="U26" t="s">
        <v>2921</v>
      </c>
    </row>
    <row r="27" spans="8:21" x14ac:dyDescent="0.25">
      <c r="H27" t="s">
        <v>2399</v>
      </c>
      <c r="I27" t="s">
        <v>2400</v>
      </c>
      <c r="J27" t="s">
        <v>2401</v>
      </c>
      <c r="K27" t="s">
        <v>295</v>
      </c>
      <c r="L27" t="s">
        <v>1025</v>
      </c>
      <c r="M27" t="s">
        <v>2402</v>
      </c>
      <c r="N27" t="s">
        <v>1844</v>
      </c>
      <c r="O27">
        <v>3700</v>
      </c>
      <c r="P27">
        <v>6.1</v>
      </c>
      <c r="R27">
        <v>18.2</v>
      </c>
      <c r="S27">
        <v>17184959.73</v>
      </c>
      <c r="T27">
        <v>42</v>
      </c>
      <c r="U27" t="s">
        <v>2922</v>
      </c>
    </row>
    <row r="28" spans="8:21" x14ac:dyDescent="0.25">
      <c r="H28" t="s">
        <v>2404</v>
      </c>
      <c r="I28" t="s">
        <v>2405</v>
      </c>
      <c r="J28" t="s">
        <v>2406</v>
      </c>
      <c r="K28" t="s">
        <v>2407</v>
      </c>
      <c r="L28" t="s">
        <v>2349</v>
      </c>
      <c r="M28" t="s">
        <v>2349</v>
      </c>
      <c r="N28" t="s">
        <v>2349</v>
      </c>
      <c r="O28">
        <v>12</v>
      </c>
      <c r="P28">
        <v>20</v>
      </c>
      <c r="Q28" t="s">
        <v>2349</v>
      </c>
      <c r="R28" t="s">
        <v>2349</v>
      </c>
      <c r="S28">
        <v>7500000</v>
      </c>
      <c r="T28" t="s">
        <v>2409</v>
      </c>
      <c r="U28" t="s">
        <v>2752</v>
      </c>
    </row>
    <row r="29" spans="8:21" x14ac:dyDescent="0.25">
      <c r="H29" t="s">
        <v>2404</v>
      </c>
      <c r="I29" t="s">
        <v>2405</v>
      </c>
      <c r="J29" t="s">
        <v>2411</v>
      </c>
      <c r="K29" t="s">
        <v>935</v>
      </c>
      <c r="L29" t="s">
        <v>2349</v>
      </c>
      <c r="M29" t="s">
        <v>2349</v>
      </c>
      <c r="N29" t="s">
        <v>2349</v>
      </c>
      <c r="O29">
        <v>21</v>
      </c>
      <c r="P29">
        <v>15</v>
      </c>
      <c r="Q29" t="s">
        <v>2349</v>
      </c>
      <c r="R29" t="s">
        <v>2349</v>
      </c>
      <c r="S29">
        <v>1678000</v>
      </c>
      <c r="T29" t="s">
        <v>2409</v>
      </c>
      <c r="U29" t="s">
        <v>2752</v>
      </c>
    </row>
    <row r="30" spans="8:21" x14ac:dyDescent="0.25">
      <c r="H30">
        <v>45202</v>
      </c>
      <c r="I30" t="s">
        <v>336</v>
      </c>
      <c r="J30" t="s">
        <v>2923</v>
      </c>
      <c r="K30" t="s">
        <v>295</v>
      </c>
      <c r="L30" t="s">
        <v>2698</v>
      </c>
      <c r="M30" t="s">
        <v>2699</v>
      </c>
      <c r="N30" t="s">
        <v>101</v>
      </c>
      <c r="O30">
        <v>12000</v>
      </c>
      <c r="P30">
        <v>17</v>
      </c>
      <c r="Q30">
        <v>0</v>
      </c>
      <c r="R30">
        <v>0</v>
      </c>
      <c r="S30" t="s">
        <v>2756</v>
      </c>
      <c r="T30" t="s">
        <v>2756</v>
      </c>
      <c r="U30" t="s">
        <v>2924</v>
      </c>
    </row>
    <row r="31" spans="8:21" x14ac:dyDescent="0.25">
      <c r="H31" t="s">
        <v>2393</v>
      </c>
      <c r="I31" t="s">
        <v>2739</v>
      </c>
      <c r="J31" t="s">
        <v>2925</v>
      </c>
      <c r="K31" t="s">
        <v>2926</v>
      </c>
      <c r="L31" t="s">
        <v>1025</v>
      </c>
      <c r="M31" t="s">
        <v>171</v>
      </c>
      <c r="N31" t="s">
        <v>1693</v>
      </c>
      <c r="O31" t="s">
        <v>1693</v>
      </c>
      <c r="P31" t="s">
        <v>2927</v>
      </c>
      <c r="S31" t="s">
        <v>1693</v>
      </c>
      <c r="U31" t="s">
        <v>50</v>
      </c>
    </row>
    <row r="32" spans="8:21" x14ac:dyDescent="0.25">
      <c r="H32" t="s">
        <v>2393</v>
      </c>
      <c r="I32" t="s">
        <v>2368</v>
      </c>
      <c r="J32" t="s">
        <v>2412</v>
      </c>
      <c r="K32" t="s">
        <v>2395</v>
      </c>
      <c r="L32" t="s">
        <v>1025</v>
      </c>
      <c r="M32" t="s">
        <v>1693</v>
      </c>
      <c r="N32" t="s">
        <v>2396</v>
      </c>
      <c r="O32" t="s">
        <v>171</v>
      </c>
      <c r="P32" t="s">
        <v>1693</v>
      </c>
      <c r="S32" t="s">
        <v>1693</v>
      </c>
      <c r="U32" t="s">
        <v>50</v>
      </c>
    </row>
    <row r="33" spans="8:21" x14ac:dyDescent="0.25">
      <c r="H33" t="s">
        <v>2393</v>
      </c>
      <c r="I33" t="s">
        <v>2368</v>
      </c>
      <c r="J33" t="s">
        <v>2394</v>
      </c>
      <c r="K33" t="s">
        <v>2395</v>
      </c>
      <c r="L33" t="s">
        <v>1025</v>
      </c>
      <c r="M33" t="s">
        <v>1693</v>
      </c>
      <c r="N33" t="s">
        <v>2396</v>
      </c>
      <c r="O33" t="s">
        <v>171</v>
      </c>
      <c r="P33" t="s">
        <v>1693</v>
      </c>
      <c r="S33" t="s">
        <v>1693</v>
      </c>
      <c r="U33" t="s">
        <v>50</v>
      </c>
    </row>
    <row r="34" spans="8:21" x14ac:dyDescent="0.25">
      <c r="H34" t="s">
        <v>2393</v>
      </c>
      <c r="I34" t="s">
        <v>2368</v>
      </c>
      <c r="J34" t="s">
        <v>2398</v>
      </c>
      <c r="K34" t="s">
        <v>2395</v>
      </c>
      <c r="L34" t="s">
        <v>1025</v>
      </c>
      <c r="M34" t="s">
        <v>1693</v>
      </c>
      <c r="N34" t="s">
        <v>2396</v>
      </c>
      <c r="O34" t="s">
        <v>171</v>
      </c>
      <c r="P34" t="s">
        <v>1693</v>
      </c>
      <c r="S34" t="s">
        <v>1693</v>
      </c>
      <c r="U34" t="s">
        <v>50</v>
      </c>
    </row>
    <row r="35" spans="8:21" x14ac:dyDescent="0.25">
      <c r="H35" t="s">
        <v>2393</v>
      </c>
      <c r="I35" t="s">
        <v>2368</v>
      </c>
      <c r="J35" t="s">
        <v>2398</v>
      </c>
      <c r="K35" t="s">
        <v>2395</v>
      </c>
      <c r="L35" t="s">
        <v>1025</v>
      </c>
      <c r="M35" t="s">
        <v>1693</v>
      </c>
      <c r="N35" t="s">
        <v>2396</v>
      </c>
      <c r="O35" t="s">
        <v>171</v>
      </c>
      <c r="P35" t="s">
        <v>1693</v>
      </c>
      <c r="S35" t="s">
        <v>1693</v>
      </c>
      <c r="U35" t="s">
        <v>50</v>
      </c>
    </row>
    <row r="36" spans="8:21" x14ac:dyDescent="0.25">
      <c r="H36" t="s">
        <v>2413</v>
      </c>
      <c r="I36" t="s">
        <v>121</v>
      </c>
      <c r="J36" t="s">
        <v>2627</v>
      </c>
      <c r="K36" t="s">
        <v>2628</v>
      </c>
      <c r="L36" t="s">
        <v>1841</v>
      </c>
      <c r="M36" t="s">
        <v>2629</v>
      </c>
      <c r="N36" t="s">
        <v>2625</v>
      </c>
      <c r="S36">
        <v>1.111</v>
      </c>
      <c r="T36">
        <v>13</v>
      </c>
      <c r="U36" t="s">
        <v>300</v>
      </c>
    </row>
    <row r="37" spans="8:21" x14ac:dyDescent="0.25">
      <c r="H37" t="s">
        <v>2413</v>
      </c>
      <c r="I37" t="s">
        <v>121</v>
      </c>
      <c r="J37" t="s">
        <v>325</v>
      </c>
      <c r="K37" t="s">
        <v>2414</v>
      </c>
      <c r="L37" t="s">
        <v>1841</v>
      </c>
      <c r="M37" t="s">
        <v>2415</v>
      </c>
      <c r="N37" t="s">
        <v>2037</v>
      </c>
      <c r="O37">
        <v>15000</v>
      </c>
      <c r="S37">
        <v>0.45</v>
      </c>
      <c r="T37">
        <v>10</v>
      </c>
      <c r="U37" t="s">
        <v>300</v>
      </c>
    </row>
    <row r="38" spans="8:21" x14ac:dyDescent="0.25">
      <c r="H38" t="s">
        <v>2413</v>
      </c>
      <c r="I38" t="s">
        <v>121</v>
      </c>
      <c r="J38" t="s">
        <v>2659</v>
      </c>
      <c r="K38" t="s">
        <v>2660</v>
      </c>
      <c r="L38" t="s">
        <v>1841</v>
      </c>
      <c r="M38" t="s">
        <v>2661</v>
      </c>
      <c r="N38" t="s">
        <v>2662</v>
      </c>
      <c r="O38">
        <v>0</v>
      </c>
      <c r="S38">
        <v>0.109</v>
      </c>
      <c r="T38">
        <v>8</v>
      </c>
      <c r="U38" t="s">
        <v>300</v>
      </c>
    </row>
    <row r="39" spans="8:21" x14ac:dyDescent="0.25">
      <c r="H39" t="s">
        <v>2357</v>
      </c>
      <c r="I39" t="s">
        <v>136</v>
      </c>
      <c r="J39" t="s">
        <v>2358</v>
      </c>
      <c r="K39" t="s">
        <v>2359</v>
      </c>
      <c r="L39" t="s">
        <v>1025</v>
      </c>
      <c r="M39" t="s">
        <v>2360</v>
      </c>
      <c r="N39" t="s">
        <v>2361</v>
      </c>
      <c r="O39">
        <v>1040</v>
      </c>
      <c r="Q39">
        <v>52</v>
      </c>
      <c r="S39">
        <v>0.22800000000000001</v>
      </c>
      <c r="T39">
        <v>10</v>
      </c>
      <c r="U39" t="s">
        <v>267</v>
      </c>
    </row>
    <row r="40" spans="8:21" x14ac:dyDescent="0.25">
      <c r="H40" t="s">
        <v>2357</v>
      </c>
      <c r="I40" t="s">
        <v>136</v>
      </c>
      <c r="J40" t="s">
        <v>2928</v>
      </c>
      <c r="K40" t="s">
        <v>2929</v>
      </c>
      <c r="L40" t="s">
        <v>1841</v>
      </c>
      <c r="M40" t="s">
        <v>2930</v>
      </c>
      <c r="N40" t="s">
        <v>2931</v>
      </c>
      <c r="O40">
        <v>100</v>
      </c>
      <c r="Q40">
        <v>80</v>
      </c>
      <c r="S40">
        <v>0.22</v>
      </c>
      <c r="T40">
        <v>7</v>
      </c>
      <c r="U40" t="s">
        <v>267</v>
      </c>
    </row>
    <row r="41" spans="8:21" x14ac:dyDescent="0.25">
      <c r="H41" t="s">
        <v>2357</v>
      </c>
      <c r="I41" t="s">
        <v>136</v>
      </c>
      <c r="J41" t="s">
        <v>2507</v>
      </c>
      <c r="K41" t="s">
        <v>2508</v>
      </c>
      <c r="L41" t="s">
        <v>1025</v>
      </c>
      <c r="M41" t="s">
        <v>2509</v>
      </c>
      <c r="N41" t="s">
        <v>2510</v>
      </c>
      <c r="O41">
        <v>1000</v>
      </c>
      <c r="Q41">
        <v>7</v>
      </c>
      <c r="S41">
        <v>5.0449999999999999</v>
      </c>
      <c r="T41">
        <v>40</v>
      </c>
      <c r="U41" t="s">
        <v>267</v>
      </c>
    </row>
    <row r="42" spans="8:21" x14ac:dyDescent="0.25">
      <c r="H42" t="s">
        <v>2621</v>
      </c>
      <c r="I42" t="s">
        <v>121</v>
      </c>
      <c r="J42" t="s">
        <v>2664</v>
      </c>
      <c r="K42" t="s">
        <v>2623</v>
      </c>
      <c r="L42" t="s">
        <v>1841</v>
      </c>
      <c r="M42" t="s">
        <v>2665</v>
      </c>
      <c r="N42" t="s">
        <v>2625</v>
      </c>
      <c r="O42">
        <v>0</v>
      </c>
      <c r="P42">
        <v>0</v>
      </c>
      <c r="Q42">
        <v>0</v>
      </c>
      <c r="R42">
        <v>0</v>
      </c>
      <c r="S42">
        <v>0.2</v>
      </c>
      <c r="T42">
        <v>9</v>
      </c>
      <c r="U42" t="s">
        <v>267</v>
      </c>
    </row>
    <row r="43" spans="8:21" x14ac:dyDescent="0.25">
      <c r="H43" t="s">
        <v>2621</v>
      </c>
      <c r="I43" t="s">
        <v>121</v>
      </c>
      <c r="J43" t="s">
        <v>2622</v>
      </c>
      <c r="K43" t="s">
        <v>2623</v>
      </c>
      <c r="L43" t="s">
        <v>1841</v>
      </c>
      <c r="M43" t="s">
        <v>2624</v>
      </c>
      <c r="N43" t="s">
        <v>2625</v>
      </c>
      <c r="O43">
        <v>0</v>
      </c>
      <c r="P43">
        <v>0</v>
      </c>
      <c r="Q43">
        <v>0</v>
      </c>
      <c r="R43">
        <v>0</v>
      </c>
      <c r="S43">
        <v>0.2</v>
      </c>
      <c r="T43">
        <v>9</v>
      </c>
      <c r="U43" t="s">
        <v>267</v>
      </c>
    </row>
    <row r="44" spans="8:21" x14ac:dyDescent="0.25">
      <c r="H44" t="s">
        <v>2511</v>
      </c>
      <c r="I44" t="s">
        <v>121</v>
      </c>
      <c r="J44" t="s">
        <v>2512</v>
      </c>
      <c r="K44" t="s">
        <v>2513</v>
      </c>
      <c r="L44" t="s">
        <v>1841</v>
      </c>
      <c r="M44" t="s">
        <v>2514</v>
      </c>
      <c r="N44" t="s">
        <v>2037</v>
      </c>
      <c r="O44">
        <v>100</v>
      </c>
      <c r="P44">
        <v>0.52</v>
      </c>
      <c r="Q44">
        <v>0</v>
      </c>
      <c r="R44">
        <v>0</v>
      </c>
      <c r="S44">
        <v>0.6</v>
      </c>
      <c r="T44">
        <v>10</v>
      </c>
      <c r="U44" t="s">
        <v>267</v>
      </c>
    </row>
    <row r="45" spans="8:21" x14ac:dyDescent="0.25">
      <c r="H45" t="s">
        <v>2511</v>
      </c>
      <c r="I45" t="s">
        <v>121</v>
      </c>
      <c r="J45" t="s">
        <v>2515</v>
      </c>
      <c r="K45" t="s">
        <v>2513</v>
      </c>
      <c r="L45" t="s">
        <v>1841</v>
      </c>
      <c r="M45" t="s">
        <v>2516</v>
      </c>
      <c r="N45" t="s">
        <v>2037</v>
      </c>
      <c r="O45">
        <v>100</v>
      </c>
      <c r="P45">
        <v>1.2</v>
      </c>
      <c r="Q45">
        <v>0</v>
      </c>
      <c r="R45">
        <v>0</v>
      </c>
      <c r="S45">
        <v>0.6</v>
      </c>
      <c r="T45">
        <v>10</v>
      </c>
      <c r="U45" t="s">
        <v>267</v>
      </c>
    </row>
    <row r="46" spans="8:21" x14ac:dyDescent="0.25">
      <c r="H46" t="s">
        <v>2511</v>
      </c>
      <c r="I46" t="s">
        <v>121</v>
      </c>
      <c r="J46" t="s">
        <v>2517</v>
      </c>
      <c r="K46" t="s">
        <v>2513</v>
      </c>
      <c r="L46" t="s">
        <v>1841</v>
      </c>
      <c r="M46" t="s">
        <v>2518</v>
      </c>
      <c r="N46" t="s">
        <v>2037</v>
      </c>
      <c r="O46">
        <v>100</v>
      </c>
      <c r="P46">
        <v>0.27</v>
      </c>
      <c r="Q46">
        <v>0</v>
      </c>
      <c r="R46">
        <v>0</v>
      </c>
      <c r="S46">
        <v>0.6</v>
      </c>
      <c r="T46">
        <v>10</v>
      </c>
      <c r="U46" t="s">
        <v>267</v>
      </c>
    </row>
    <row r="47" spans="8:21" x14ac:dyDescent="0.25">
      <c r="H47" t="s">
        <v>2511</v>
      </c>
      <c r="I47" t="s">
        <v>121</v>
      </c>
      <c r="J47" t="s">
        <v>2519</v>
      </c>
      <c r="K47" t="s">
        <v>2513</v>
      </c>
      <c r="L47" t="s">
        <v>1841</v>
      </c>
      <c r="M47" t="s">
        <v>2516</v>
      </c>
      <c r="N47" t="s">
        <v>2037</v>
      </c>
      <c r="O47">
        <v>100</v>
      </c>
      <c r="P47">
        <v>0.2</v>
      </c>
      <c r="Q47">
        <v>0</v>
      </c>
      <c r="R47">
        <v>0</v>
      </c>
      <c r="S47">
        <v>0.6</v>
      </c>
      <c r="T47">
        <v>10</v>
      </c>
      <c r="U47" t="s">
        <v>267</v>
      </c>
    </row>
    <row r="48" spans="8:21" x14ac:dyDescent="0.25">
      <c r="H48" t="s">
        <v>2511</v>
      </c>
      <c r="I48" t="s">
        <v>121</v>
      </c>
      <c r="J48" t="s">
        <v>2520</v>
      </c>
      <c r="K48" t="s">
        <v>2513</v>
      </c>
      <c r="L48" t="s">
        <v>1841</v>
      </c>
      <c r="M48" t="s">
        <v>2516</v>
      </c>
      <c r="N48" t="s">
        <v>2037</v>
      </c>
      <c r="O48">
        <v>100</v>
      </c>
      <c r="P48">
        <v>0.56000000000000005</v>
      </c>
      <c r="Q48">
        <v>0</v>
      </c>
      <c r="R48">
        <v>0</v>
      </c>
      <c r="S48">
        <v>0.6</v>
      </c>
      <c r="T48">
        <v>10</v>
      </c>
      <c r="U48" t="s">
        <v>267</v>
      </c>
    </row>
    <row r="49" spans="8:21" x14ac:dyDescent="0.25">
      <c r="H49" t="s">
        <v>2511</v>
      </c>
      <c r="I49" t="s">
        <v>121</v>
      </c>
      <c r="J49" t="s">
        <v>157</v>
      </c>
      <c r="K49" t="s">
        <v>2513</v>
      </c>
      <c r="L49" t="s">
        <v>1841</v>
      </c>
      <c r="M49" t="s">
        <v>2516</v>
      </c>
      <c r="N49" t="s">
        <v>2037</v>
      </c>
      <c r="O49">
        <v>100</v>
      </c>
      <c r="P49">
        <v>1.1000000000000001</v>
      </c>
      <c r="Q49">
        <v>0</v>
      </c>
      <c r="R49">
        <v>0</v>
      </c>
      <c r="S49">
        <v>0.14000000000000001</v>
      </c>
      <c r="T49">
        <v>15</v>
      </c>
      <c r="U49" t="s">
        <v>267</v>
      </c>
    </row>
    <row r="50" spans="8:21" x14ac:dyDescent="0.25">
      <c r="H50" t="s">
        <v>2521</v>
      </c>
      <c r="I50" t="s">
        <v>136</v>
      </c>
      <c r="J50" t="s">
        <v>2726</v>
      </c>
      <c r="K50" t="s">
        <v>2727</v>
      </c>
      <c r="L50" t="s">
        <v>1025</v>
      </c>
      <c r="M50" t="s">
        <v>2728</v>
      </c>
      <c r="O50">
        <v>2000</v>
      </c>
      <c r="P50">
        <v>2.63</v>
      </c>
      <c r="Q50">
        <v>6</v>
      </c>
      <c r="R50">
        <v>28.9</v>
      </c>
      <c r="S50">
        <v>0.32100000000000001</v>
      </c>
      <c r="T50">
        <v>12</v>
      </c>
      <c r="U50" t="s">
        <v>267</v>
      </c>
    </row>
    <row r="51" spans="8:21" x14ac:dyDescent="0.25">
      <c r="H51" t="s">
        <v>2521</v>
      </c>
      <c r="I51" t="s">
        <v>121</v>
      </c>
      <c r="J51" t="s">
        <v>2522</v>
      </c>
      <c r="K51" t="s">
        <v>2523</v>
      </c>
      <c r="L51" t="s">
        <v>1841</v>
      </c>
      <c r="M51" t="s">
        <v>2514</v>
      </c>
      <c r="N51" t="s">
        <v>2524</v>
      </c>
      <c r="O51">
        <v>100</v>
      </c>
      <c r="P51">
        <v>1.8</v>
      </c>
      <c r="Q51">
        <v>0</v>
      </c>
      <c r="R51">
        <v>0</v>
      </c>
      <c r="S51">
        <v>0.6</v>
      </c>
      <c r="T51">
        <v>10</v>
      </c>
      <c r="U51" t="s">
        <v>267</v>
      </c>
    </row>
    <row r="52" spans="8:21" x14ac:dyDescent="0.25">
      <c r="H52" t="s">
        <v>2416</v>
      </c>
      <c r="I52" t="s">
        <v>28</v>
      </c>
      <c r="J52" t="s">
        <v>2417</v>
      </c>
      <c r="K52" t="s">
        <v>326</v>
      </c>
      <c r="L52" t="s">
        <v>2418</v>
      </c>
      <c r="M52" t="s">
        <v>2419</v>
      </c>
      <c r="N52" t="s">
        <v>2420</v>
      </c>
      <c r="O52">
        <v>1246</v>
      </c>
      <c r="P52">
        <v>4.7300000000000004</v>
      </c>
      <c r="Q52">
        <v>0</v>
      </c>
      <c r="R52">
        <v>0</v>
      </c>
      <c r="S52">
        <v>18.7</v>
      </c>
      <c r="T52">
        <v>114</v>
      </c>
      <c r="U52" t="s">
        <v>267</v>
      </c>
    </row>
    <row r="53" spans="8:21" x14ac:dyDescent="0.25">
      <c r="H53" t="s">
        <v>2416</v>
      </c>
      <c r="I53" t="s">
        <v>121</v>
      </c>
      <c r="J53" t="s">
        <v>2421</v>
      </c>
      <c r="K53" t="s">
        <v>2422</v>
      </c>
      <c r="L53" t="s">
        <v>1841</v>
      </c>
      <c r="M53" t="s">
        <v>2423</v>
      </c>
      <c r="N53" t="s">
        <v>2424</v>
      </c>
      <c r="O53">
        <v>0</v>
      </c>
      <c r="P53">
        <v>0</v>
      </c>
      <c r="Q53">
        <v>24.3</v>
      </c>
      <c r="R53">
        <v>25.7</v>
      </c>
      <c r="S53">
        <v>0.16700000000000001</v>
      </c>
      <c r="T53">
        <v>10</v>
      </c>
      <c r="U53" t="s">
        <v>267</v>
      </c>
    </row>
    <row r="54" spans="8:21" x14ac:dyDescent="0.25">
      <c r="H54" t="s">
        <v>2689</v>
      </c>
      <c r="I54" t="s">
        <v>23</v>
      </c>
      <c r="J54" t="s">
        <v>1109</v>
      </c>
      <c r="K54" t="s">
        <v>2107</v>
      </c>
      <c r="L54" t="s">
        <v>1841</v>
      </c>
      <c r="M54" t="s">
        <v>2932</v>
      </c>
      <c r="N54" t="s">
        <v>1505</v>
      </c>
      <c r="O54">
        <v>3767</v>
      </c>
      <c r="P54">
        <v>2.8</v>
      </c>
      <c r="S54">
        <v>0.17599999999999999</v>
      </c>
      <c r="T54">
        <v>7</v>
      </c>
      <c r="U54" t="s">
        <v>300</v>
      </c>
    </row>
    <row r="55" spans="8:21" x14ac:dyDescent="0.25">
      <c r="H55" t="s">
        <v>2689</v>
      </c>
      <c r="I55" t="s">
        <v>23</v>
      </c>
      <c r="J55" t="s">
        <v>2933</v>
      </c>
      <c r="K55" t="s">
        <v>2107</v>
      </c>
      <c r="L55" t="s">
        <v>1841</v>
      </c>
      <c r="M55" t="s">
        <v>2934</v>
      </c>
      <c r="N55" t="s">
        <v>1505</v>
      </c>
      <c r="O55">
        <v>1609</v>
      </c>
      <c r="P55">
        <v>1.68</v>
      </c>
      <c r="S55">
        <v>0.17599999999999999</v>
      </c>
      <c r="T55">
        <v>7</v>
      </c>
      <c r="U55" t="s">
        <v>300</v>
      </c>
    </row>
    <row r="56" spans="8:21" x14ac:dyDescent="0.25">
      <c r="H56" t="s">
        <v>2689</v>
      </c>
      <c r="I56" t="s">
        <v>23</v>
      </c>
      <c r="J56" t="s">
        <v>2690</v>
      </c>
      <c r="K56" t="s">
        <v>2691</v>
      </c>
      <c r="L56" t="s">
        <v>1841</v>
      </c>
      <c r="M56" t="s">
        <v>2692</v>
      </c>
      <c r="N56" t="s">
        <v>1505</v>
      </c>
      <c r="O56" t="s">
        <v>2693</v>
      </c>
      <c r="P56" t="s">
        <v>2694</v>
      </c>
      <c r="Q56" t="s">
        <v>2695</v>
      </c>
      <c r="R56" t="s">
        <v>2696</v>
      </c>
      <c r="S56">
        <v>0.5</v>
      </c>
      <c r="T56">
        <v>20</v>
      </c>
      <c r="U56" t="s">
        <v>300</v>
      </c>
    </row>
    <row r="57" spans="8:21" x14ac:dyDescent="0.25">
      <c r="H57" t="s">
        <v>2451</v>
      </c>
      <c r="I57" t="s">
        <v>2452</v>
      </c>
      <c r="J57" t="s">
        <v>2453</v>
      </c>
      <c r="K57" t="s">
        <v>295</v>
      </c>
      <c r="L57" t="s">
        <v>1025</v>
      </c>
      <c r="M57" t="s">
        <v>2454</v>
      </c>
      <c r="N57" t="s">
        <v>1693</v>
      </c>
      <c r="O57">
        <v>3800</v>
      </c>
      <c r="P57">
        <v>16.2</v>
      </c>
      <c r="S57" t="s">
        <v>1693</v>
      </c>
      <c r="U57" t="s">
        <v>300</v>
      </c>
    </row>
    <row r="58" spans="8:21" x14ac:dyDescent="0.25">
      <c r="H58" t="s">
        <v>2363</v>
      </c>
      <c r="I58" t="s">
        <v>2364</v>
      </c>
      <c r="J58" t="s">
        <v>2365</v>
      </c>
      <c r="K58" t="s">
        <v>326</v>
      </c>
      <c r="L58" t="s">
        <v>1025</v>
      </c>
      <c r="M58" t="s">
        <v>2366</v>
      </c>
      <c r="N58" t="s">
        <v>1693</v>
      </c>
      <c r="O58">
        <v>6000</v>
      </c>
      <c r="P58">
        <v>7.9</v>
      </c>
      <c r="S58">
        <v>6.4824999999999999</v>
      </c>
      <c r="T58">
        <v>57</v>
      </c>
      <c r="U58" t="s">
        <v>300</v>
      </c>
    </row>
    <row r="59" spans="8:21" x14ac:dyDescent="0.25">
      <c r="H59" t="s">
        <v>2363</v>
      </c>
      <c r="I59" t="s">
        <v>2364</v>
      </c>
      <c r="J59" t="s">
        <v>2455</v>
      </c>
      <c r="K59" t="s">
        <v>2456</v>
      </c>
      <c r="L59" t="s">
        <v>1025</v>
      </c>
      <c r="M59" t="s">
        <v>2457</v>
      </c>
      <c r="N59" t="s">
        <v>1693</v>
      </c>
      <c r="O59">
        <v>5000</v>
      </c>
      <c r="P59">
        <v>25.62</v>
      </c>
      <c r="S59">
        <v>9.9849999999999994</v>
      </c>
      <c r="T59">
        <v>65</v>
      </c>
      <c r="U59" t="s">
        <v>300</v>
      </c>
    </row>
    <row r="60" spans="8:21" x14ac:dyDescent="0.25">
      <c r="H60" t="s">
        <v>2458</v>
      </c>
      <c r="I60" t="s">
        <v>2364</v>
      </c>
      <c r="J60" t="s">
        <v>2459</v>
      </c>
      <c r="K60" t="s">
        <v>326</v>
      </c>
      <c r="L60" t="s">
        <v>1025</v>
      </c>
      <c r="M60" t="s">
        <v>2460</v>
      </c>
      <c r="N60" t="s">
        <v>1693</v>
      </c>
      <c r="O60">
        <v>3950</v>
      </c>
      <c r="P60">
        <v>17.84</v>
      </c>
      <c r="S60">
        <v>9985</v>
      </c>
      <c r="U60" t="s">
        <v>300</v>
      </c>
    </row>
    <row r="61" spans="8:21" x14ac:dyDescent="0.25">
      <c r="H61" t="s">
        <v>2416</v>
      </c>
      <c r="I61" t="s">
        <v>2368</v>
      </c>
      <c r="J61" t="s">
        <v>2744</v>
      </c>
      <c r="K61" t="s">
        <v>2561</v>
      </c>
      <c r="L61" t="s">
        <v>366</v>
      </c>
      <c r="M61" t="s">
        <v>2745</v>
      </c>
      <c r="N61" t="s">
        <v>1798</v>
      </c>
      <c r="P61">
        <v>1.36</v>
      </c>
      <c r="S61">
        <v>11.4</v>
      </c>
      <c r="U61" t="s">
        <v>300</v>
      </c>
    </row>
    <row r="62" spans="8:21" x14ac:dyDescent="0.25">
      <c r="H62" t="s">
        <v>2481</v>
      </c>
      <c r="I62" t="s">
        <v>2482</v>
      </c>
      <c r="J62" t="s">
        <v>2483</v>
      </c>
      <c r="K62" t="s">
        <v>295</v>
      </c>
      <c r="L62" t="s">
        <v>1025</v>
      </c>
      <c r="M62" t="s">
        <v>2484</v>
      </c>
      <c r="N62" t="s">
        <v>372</v>
      </c>
      <c r="O62">
        <v>1200</v>
      </c>
      <c r="P62" t="s">
        <v>2485</v>
      </c>
      <c r="S62">
        <v>16</v>
      </c>
      <c r="U62" t="s">
        <v>173</v>
      </c>
    </row>
    <row r="63" spans="8:21" x14ac:dyDescent="0.25">
      <c r="H63" t="s">
        <v>2339</v>
      </c>
      <c r="I63" t="s">
        <v>121</v>
      </c>
      <c r="J63" t="s">
        <v>2340</v>
      </c>
      <c r="K63" t="s">
        <v>2341</v>
      </c>
      <c r="L63" t="s">
        <v>1025</v>
      </c>
      <c r="M63" t="s">
        <v>2342</v>
      </c>
      <c r="N63" t="s">
        <v>2343</v>
      </c>
      <c r="R63">
        <v>49.4</v>
      </c>
      <c r="S63">
        <v>1250</v>
      </c>
      <c r="T63">
        <v>8</v>
      </c>
      <c r="U63" t="s">
        <v>2684</v>
      </c>
    </row>
    <row r="64" spans="8:21" x14ac:dyDescent="0.25">
      <c r="H64" t="s">
        <v>2377</v>
      </c>
      <c r="I64" t="s">
        <v>136</v>
      </c>
      <c r="J64" t="s">
        <v>2499</v>
      </c>
      <c r="K64" t="s">
        <v>2500</v>
      </c>
      <c r="L64" t="s">
        <v>1025</v>
      </c>
      <c r="M64" t="s">
        <v>2501</v>
      </c>
      <c r="N64" t="s">
        <v>2502</v>
      </c>
      <c r="O64">
        <v>0</v>
      </c>
      <c r="R64">
        <v>0.7</v>
      </c>
      <c r="S64">
        <v>0.32096000000000002</v>
      </c>
      <c r="T64">
        <v>12</v>
      </c>
      <c r="U64" t="s">
        <v>2684</v>
      </c>
    </row>
    <row r="65" spans="8:21" x14ac:dyDescent="0.25">
      <c r="H65" t="s">
        <v>2503</v>
      </c>
      <c r="I65" t="s">
        <v>136</v>
      </c>
      <c r="J65" t="s">
        <v>2504</v>
      </c>
      <c r="K65" t="s">
        <v>2500</v>
      </c>
      <c r="L65" t="s">
        <v>1025</v>
      </c>
      <c r="M65" t="s">
        <v>2501</v>
      </c>
      <c r="N65" t="s">
        <v>2502</v>
      </c>
      <c r="O65">
        <v>0</v>
      </c>
      <c r="R65">
        <v>6.32</v>
      </c>
      <c r="S65">
        <v>0.32096000000000002</v>
      </c>
      <c r="T65">
        <v>12</v>
      </c>
      <c r="U65" t="s">
        <v>2684</v>
      </c>
    </row>
    <row r="66" spans="8:21" x14ac:dyDescent="0.25">
      <c r="H66" t="s">
        <v>2503</v>
      </c>
      <c r="I66" t="s">
        <v>136</v>
      </c>
      <c r="J66" t="s">
        <v>2505</v>
      </c>
      <c r="K66" t="s">
        <v>2500</v>
      </c>
      <c r="L66" t="s">
        <v>1025</v>
      </c>
      <c r="M66" t="s">
        <v>2506</v>
      </c>
      <c r="N66" t="s">
        <v>2502</v>
      </c>
      <c r="R66">
        <v>4.32</v>
      </c>
      <c r="S66">
        <v>0.32096000000000002</v>
      </c>
      <c r="T66">
        <v>12</v>
      </c>
      <c r="U66" t="s">
        <v>2684</v>
      </c>
    </row>
    <row r="67" spans="8:21" x14ac:dyDescent="0.25">
      <c r="H67" t="s">
        <v>2738</v>
      </c>
      <c r="I67" t="s">
        <v>2739</v>
      </c>
      <c r="J67" t="s">
        <v>2740</v>
      </c>
      <c r="K67" t="s">
        <v>220</v>
      </c>
      <c r="L67" t="s">
        <v>366</v>
      </c>
      <c r="M67" t="s">
        <v>2741</v>
      </c>
      <c r="N67" t="s">
        <v>2742</v>
      </c>
      <c r="O67">
        <v>400</v>
      </c>
      <c r="P67">
        <v>3.7</v>
      </c>
      <c r="S67">
        <v>1.52</v>
      </c>
      <c r="T67">
        <v>18</v>
      </c>
      <c r="U67" t="s">
        <v>2935</v>
      </c>
    </row>
    <row r="68" spans="8:21" x14ac:dyDescent="0.25">
      <c r="H68" t="s">
        <v>2497</v>
      </c>
      <c r="I68" t="s">
        <v>28</v>
      </c>
      <c r="J68" t="s">
        <v>2052</v>
      </c>
      <c r="K68" t="s">
        <v>2053</v>
      </c>
      <c r="L68" t="s">
        <v>1841</v>
      </c>
      <c r="M68" t="s">
        <v>159</v>
      </c>
      <c r="N68" t="s">
        <v>1505</v>
      </c>
      <c r="S68">
        <v>0.47199999999999998</v>
      </c>
      <c r="U68" t="s">
        <v>2498</v>
      </c>
    </row>
    <row r="69" spans="8:21" x14ac:dyDescent="0.25">
      <c r="H69" t="s">
        <v>2497</v>
      </c>
      <c r="I69" t="s">
        <v>28</v>
      </c>
      <c r="J69" t="s">
        <v>2055</v>
      </c>
      <c r="K69" t="s">
        <v>2053</v>
      </c>
      <c r="L69" t="s">
        <v>1841</v>
      </c>
      <c r="M69" t="s">
        <v>159</v>
      </c>
      <c r="N69" t="s">
        <v>1505</v>
      </c>
      <c r="S69">
        <v>0.47199999999999998</v>
      </c>
      <c r="U69" t="s">
        <v>2498</v>
      </c>
    </row>
    <row r="70" spans="8:21" x14ac:dyDescent="0.25">
      <c r="H70" t="s">
        <v>2705</v>
      </c>
      <c r="I70" t="s">
        <v>121</v>
      </c>
      <c r="J70" t="s">
        <v>2706</v>
      </c>
      <c r="K70" t="s">
        <v>2707</v>
      </c>
      <c r="L70" t="s">
        <v>1841</v>
      </c>
      <c r="M70" t="s">
        <v>2708</v>
      </c>
      <c r="N70" t="s">
        <v>2662</v>
      </c>
      <c r="R70">
        <v>0</v>
      </c>
      <c r="S70">
        <v>0.24399999999999999</v>
      </c>
      <c r="T70">
        <v>17</v>
      </c>
      <c r="U70" t="s">
        <v>185</v>
      </c>
    </row>
    <row r="71" spans="8:21" x14ac:dyDescent="0.25">
      <c r="H71" t="s">
        <v>2631</v>
      </c>
      <c r="I71" t="s">
        <v>136</v>
      </c>
      <c r="J71" t="s">
        <v>2754</v>
      </c>
      <c r="K71" t="s">
        <v>2633</v>
      </c>
      <c r="L71" t="s">
        <v>1025</v>
      </c>
      <c r="U71" t="s">
        <v>185</v>
      </c>
    </row>
    <row r="72" spans="8:21" x14ac:dyDescent="0.25">
      <c r="H72" t="s">
        <v>2521</v>
      </c>
      <c r="I72" t="s">
        <v>121</v>
      </c>
      <c r="J72" t="s">
        <v>2710</v>
      </c>
      <c r="K72" t="s">
        <v>2711</v>
      </c>
      <c r="L72" t="s">
        <v>1841</v>
      </c>
      <c r="M72" t="s">
        <v>2712</v>
      </c>
      <c r="N72" t="s">
        <v>2037</v>
      </c>
      <c r="O72">
        <v>0</v>
      </c>
      <c r="P72">
        <v>0</v>
      </c>
      <c r="S72">
        <v>0.06</v>
      </c>
      <c r="T72">
        <v>10</v>
      </c>
      <c r="U72" t="s">
        <v>185</v>
      </c>
    </row>
    <row r="73" spans="8:21" x14ac:dyDescent="0.25">
      <c r="H73" t="s">
        <v>2521</v>
      </c>
      <c r="I73" t="s">
        <v>121</v>
      </c>
      <c r="J73" t="s">
        <v>2720</v>
      </c>
      <c r="K73" t="s">
        <v>2721</v>
      </c>
      <c r="L73" t="s">
        <v>1841</v>
      </c>
      <c r="M73" t="s">
        <v>2715</v>
      </c>
      <c r="N73" t="s">
        <v>2037</v>
      </c>
      <c r="O73">
        <v>0</v>
      </c>
      <c r="P73">
        <v>0</v>
      </c>
      <c r="S73">
        <v>8.4000000000000005E-2</v>
      </c>
      <c r="T73">
        <v>14</v>
      </c>
      <c r="U73" t="s">
        <v>185</v>
      </c>
    </row>
    <row r="74" spans="8:21" x14ac:dyDescent="0.25">
      <c r="H74" t="s">
        <v>2521</v>
      </c>
      <c r="I74" t="s">
        <v>121</v>
      </c>
      <c r="J74" t="s">
        <v>2713</v>
      </c>
      <c r="K74" t="s">
        <v>2714</v>
      </c>
      <c r="L74" t="s">
        <v>2374</v>
      </c>
      <c r="M74" t="s">
        <v>2715</v>
      </c>
      <c r="N74" t="s">
        <v>2716</v>
      </c>
      <c r="O74">
        <v>0</v>
      </c>
      <c r="P74">
        <v>0</v>
      </c>
      <c r="Q74">
        <v>0</v>
      </c>
      <c r="R74">
        <v>0</v>
      </c>
      <c r="S74">
        <v>0.6</v>
      </c>
      <c r="T74">
        <v>10</v>
      </c>
      <c r="U74" t="s">
        <v>185</v>
      </c>
    </row>
    <row r="75" spans="8:21" x14ac:dyDescent="0.25">
      <c r="H75" t="s">
        <v>2521</v>
      </c>
      <c r="I75" t="s">
        <v>121</v>
      </c>
      <c r="J75" t="s">
        <v>729</v>
      </c>
      <c r="K75" t="s">
        <v>2730</v>
      </c>
      <c r="L75" t="s">
        <v>1841</v>
      </c>
      <c r="M75" t="s">
        <v>2712</v>
      </c>
      <c r="N75" t="s">
        <v>2731</v>
      </c>
      <c r="O75">
        <v>0</v>
      </c>
      <c r="P75">
        <v>0</v>
      </c>
      <c r="Q75">
        <v>0</v>
      </c>
      <c r="R75">
        <v>0</v>
      </c>
      <c r="S75">
        <v>0.84</v>
      </c>
      <c r="T75">
        <v>14</v>
      </c>
      <c r="U75" t="s">
        <v>185</v>
      </c>
    </row>
    <row r="76" spans="8:21" x14ac:dyDescent="0.25">
      <c r="H76" t="s">
        <v>2521</v>
      </c>
      <c r="I76" t="s">
        <v>121</v>
      </c>
      <c r="J76" t="s">
        <v>2732</v>
      </c>
      <c r="K76" t="s">
        <v>2730</v>
      </c>
      <c r="L76" t="s">
        <v>1841</v>
      </c>
      <c r="M76" t="s">
        <v>2733</v>
      </c>
      <c r="N76" t="s">
        <v>2731</v>
      </c>
      <c r="S76">
        <v>0.84</v>
      </c>
      <c r="T76">
        <v>14</v>
      </c>
      <c r="U76" t="s">
        <v>185</v>
      </c>
    </row>
    <row r="77" spans="8:21" x14ac:dyDescent="0.25">
      <c r="H77" t="s">
        <v>2521</v>
      </c>
      <c r="I77" t="s">
        <v>121</v>
      </c>
      <c r="J77" t="s">
        <v>2717</v>
      </c>
      <c r="K77" t="s">
        <v>2718</v>
      </c>
      <c r="L77" t="s">
        <v>1841</v>
      </c>
      <c r="M77" t="s">
        <v>2719</v>
      </c>
      <c r="N77" t="s">
        <v>2524</v>
      </c>
      <c r="S77">
        <v>0.84</v>
      </c>
      <c r="T77">
        <v>14</v>
      </c>
      <c r="U77" t="s">
        <v>185</v>
      </c>
    </row>
    <row r="78" spans="8:21" x14ac:dyDescent="0.25">
      <c r="H78" t="s">
        <v>2936</v>
      </c>
      <c r="I78" t="s">
        <v>28</v>
      </c>
      <c r="J78" t="s">
        <v>2937</v>
      </c>
      <c r="K78" t="s">
        <v>2938</v>
      </c>
      <c r="L78" t="s">
        <v>366</v>
      </c>
      <c r="M78" t="s">
        <v>2939</v>
      </c>
      <c r="N78" t="s">
        <v>1505</v>
      </c>
      <c r="O78">
        <v>350</v>
      </c>
      <c r="P78">
        <v>0.88</v>
      </c>
      <c r="S78">
        <v>0.18</v>
      </c>
      <c r="T78">
        <v>10</v>
      </c>
      <c r="U78" t="s">
        <v>185</v>
      </c>
    </row>
    <row r="79" spans="8:21" x14ac:dyDescent="0.25">
      <c r="H79" t="s">
        <v>2940</v>
      </c>
      <c r="I79" t="s">
        <v>28</v>
      </c>
      <c r="J79" t="s">
        <v>2941</v>
      </c>
      <c r="K79" t="s">
        <v>2942</v>
      </c>
      <c r="L79" t="s">
        <v>366</v>
      </c>
      <c r="M79" t="s">
        <v>2943</v>
      </c>
      <c r="N79" t="s">
        <v>1505</v>
      </c>
      <c r="O79">
        <v>350</v>
      </c>
      <c r="P79">
        <v>2.29</v>
      </c>
      <c r="S79">
        <v>2.37</v>
      </c>
      <c r="T79">
        <v>20</v>
      </c>
      <c r="U79" t="s">
        <v>185</v>
      </c>
    </row>
    <row r="80" spans="8:21" x14ac:dyDescent="0.25">
      <c r="H80" t="s">
        <v>2531</v>
      </c>
      <c r="I80" t="s">
        <v>28</v>
      </c>
      <c r="J80" t="s">
        <v>2532</v>
      </c>
      <c r="K80" t="s">
        <v>295</v>
      </c>
      <c r="L80" t="s">
        <v>366</v>
      </c>
      <c r="M80" t="s">
        <v>2533</v>
      </c>
      <c r="N80" t="s">
        <v>2534</v>
      </c>
      <c r="O80">
        <v>1500</v>
      </c>
      <c r="P80">
        <v>4</v>
      </c>
      <c r="S80">
        <v>6.3</v>
      </c>
      <c r="T80">
        <v>15</v>
      </c>
      <c r="U80" t="s">
        <v>900</v>
      </c>
    </row>
    <row r="81" spans="8:21" x14ac:dyDescent="0.25">
      <c r="H81" t="s">
        <v>2535</v>
      </c>
      <c r="I81" t="s">
        <v>23</v>
      </c>
      <c r="J81" t="s">
        <v>2536</v>
      </c>
      <c r="K81" t="s">
        <v>1436</v>
      </c>
      <c r="L81" t="s">
        <v>1841</v>
      </c>
      <c r="M81" t="s">
        <v>2537</v>
      </c>
      <c r="N81" t="s">
        <v>1505</v>
      </c>
      <c r="Q81">
        <v>5</v>
      </c>
      <c r="R81">
        <v>7.5</v>
      </c>
      <c r="S81">
        <v>0.5</v>
      </c>
      <c r="T81">
        <v>7</v>
      </c>
      <c r="U81" t="s">
        <v>2538</v>
      </c>
    </row>
    <row r="82" spans="8:21" x14ac:dyDescent="0.25">
      <c r="H82" t="s">
        <v>2377</v>
      </c>
      <c r="I82" t="s">
        <v>23</v>
      </c>
      <c r="J82" t="s">
        <v>2539</v>
      </c>
      <c r="K82" t="s">
        <v>2540</v>
      </c>
      <c r="L82" t="s">
        <v>1841</v>
      </c>
      <c r="M82" t="s">
        <v>2541</v>
      </c>
      <c r="N82" t="s">
        <v>1505</v>
      </c>
      <c r="O82">
        <v>300</v>
      </c>
      <c r="P82">
        <v>0.34</v>
      </c>
      <c r="S82">
        <v>0.5</v>
      </c>
      <c r="T82">
        <v>7</v>
      </c>
      <c r="U82" t="s">
        <v>2538</v>
      </c>
    </row>
    <row r="83" spans="8:21" x14ac:dyDescent="0.25">
      <c r="H83" t="s">
        <v>2377</v>
      </c>
      <c r="I83" t="s">
        <v>23</v>
      </c>
      <c r="J83" t="s">
        <v>2542</v>
      </c>
      <c r="K83" t="s">
        <v>2540</v>
      </c>
      <c r="L83" t="s">
        <v>1841</v>
      </c>
      <c r="M83" t="s">
        <v>2543</v>
      </c>
      <c r="N83" t="s">
        <v>1505</v>
      </c>
      <c r="O83">
        <v>350</v>
      </c>
      <c r="P83">
        <v>0.9</v>
      </c>
      <c r="S83">
        <v>0.5</v>
      </c>
      <c r="T83">
        <v>7</v>
      </c>
      <c r="U83" t="s">
        <v>2538</v>
      </c>
    </row>
    <row r="84" spans="8:21" x14ac:dyDescent="0.25">
      <c r="H84" t="s">
        <v>2377</v>
      </c>
      <c r="I84" t="s">
        <v>23</v>
      </c>
      <c r="J84" t="s">
        <v>2544</v>
      </c>
      <c r="K84" t="s">
        <v>2540</v>
      </c>
      <c r="L84" t="s">
        <v>1841</v>
      </c>
      <c r="M84" t="s">
        <v>2545</v>
      </c>
      <c r="N84" t="s">
        <v>1505</v>
      </c>
      <c r="O84">
        <v>350</v>
      </c>
      <c r="P84">
        <v>0.8</v>
      </c>
      <c r="S84">
        <v>0.5</v>
      </c>
      <c r="T84">
        <v>7</v>
      </c>
      <c r="U84" t="s">
        <v>2538</v>
      </c>
    </row>
    <row r="85" spans="8:21" x14ac:dyDescent="0.25">
      <c r="H85">
        <v>44991</v>
      </c>
      <c r="I85" t="s">
        <v>28</v>
      </c>
      <c r="J85" t="s">
        <v>2723</v>
      </c>
      <c r="K85" t="s">
        <v>2724</v>
      </c>
      <c r="L85" t="s">
        <v>2349</v>
      </c>
      <c r="M85" t="s">
        <v>2349</v>
      </c>
      <c r="N85" t="s">
        <v>2349</v>
      </c>
      <c r="O85" t="s">
        <v>2349</v>
      </c>
      <c r="P85" t="s">
        <v>2349</v>
      </c>
      <c r="Q85" t="s">
        <v>2349</v>
      </c>
      <c r="R85" t="s">
        <v>2349</v>
      </c>
      <c r="S85" t="s">
        <v>2349</v>
      </c>
      <c r="T85" t="s">
        <v>90</v>
      </c>
      <c r="U85" t="s">
        <v>2944</v>
      </c>
    </row>
    <row r="86" spans="8:21" x14ac:dyDescent="0.25">
      <c r="H86">
        <v>45202</v>
      </c>
      <c r="I86" t="s">
        <v>336</v>
      </c>
      <c r="J86" t="s">
        <v>2697</v>
      </c>
      <c r="K86" t="s">
        <v>295</v>
      </c>
      <c r="L86" t="s">
        <v>2698</v>
      </c>
      <c r="M86" t="s">
        <v>2699</v>
      </c>
      <c r="N86" t="s">
        <v>2700</v>
      </c>
      <c r="O86" t="s">
        <v>2701</v>
      </c>
      <c r="P86">
        <v>18</v>
      </c>
      <c r="Q86">
        <v>0</v>
      </c>
      <c r="R86">
        <v>0</v>
      </c>
      <c r="S86" t="s">
        <v>2756</v>
      </c>
      <c r="T86" t="s">
        <v>2756</v>
      </c>
      <c r="U86" t="s">
        <v>2757</v>
      </c>
    </row>
    <row r="87" spans="8:21" x14ac:dyDescent="0.25">
      <c r="H87" t="s">
        <v>2334</v>
      </c>
      <c r="I87" t="s">
        <v>136</v>
      </c>
      <c r="J87" t="s">
        <v>2546</v>
      </c>
      <c r="K87" t="s">
        <v>2547</v>
      </c>
      <c r="L87" t="s">
        <v>1025</v>
      </c>
      <c r="M87" t="s">
        <v>2548</v>
      </c>
      <c r="N87" t="s">
        <v>2549</v>
      </c>
      <c r="O87">
        <v>0</v>
      </c>
      <c r="S87">
        <v>0.22</v>
      </c>
      <c r="T87">
        <v>7</v>
      </c>
      <c r="U87" t="s">
        <v>613</v>
      </c>
    </row>
    <row r="88" spans="8:21" x14ac:dyDescent="0.25">
      <c r="H88" t="s">
        <v>2339</v>
      </c>
      <c r="I88" t="s">
        <v>136</v>
      </c>
      <c r="J88" t="s">
        <v>2734</v>
      </c>
      <c r="K88" t="s">
        <v>2638</v>
      </c>
      <c r="L88" t="s">
        <v>1025</v>
      </c>
      <c r="M88" t="s">
        <v>2735</v>
      </c>
      <c r="N88" t="s">
        <v>2736</v>
      </c>
      <c r="O88">
        <v>385</v>
      </c>
      <c r="P88">
        <v>10</v>
      </c>
      <c r="Q88">
        <v>9.3000000000000007</v>
      </c>
      <c r="R88">
        <v>39.5</v>
      </c>
      <c r="S88">
        <v>0.31225000000000003</v>
      </c>
      <c r="T88">
        <v>12</v>
      </c>
      <c r="U88" t="s">
        <v>613</v>
      </c>
    </row>
    <row r="89" spans="8:21" x14ac:dyDescent="0.25">
      <c r="H89" t="s">
        <v>2377</v>
      </c>
      <c r="I89" t="s">
        <v>2378</v>
      </c>
      <c r="J89" t="s">
        <v>2379</v>
      </c>
      <c r="K89" t="s">
        <v>2945</v>
      </c>
      <c r="L89" t="s">
        <v>1841</v>
      </c>
      <c r="M89" t="s">
        <v>2381</v>
      </c>
      <c r="N89" t="s">
        <v>1693</v>
      </c>
      <c r="O89">
        <v>1250</v>
      </c>
      <c r="P89" t="s">
        <v>2382</v>
      </c>
      <c r="S89">
        <v>6.13</v>
      </c>
      <c r="T89">
        <v>14</v>
      </c>
      <c r="U89" t="s">
        <v>2704</v>
      </c>
    </row>
    <row r="90" spans="8:21" x14ac:dyDescent="0.25">
      <c r="H90" t="s">
        <v>2377</v>
      </c>
      <c r="I90" t="s">
        <v>2378</v>
      </c>
      <c r="J90" t="s">
        <v>2384</v>
      </c>
      <c r="K90" t="s">
        <v>2945</v>
      </c>
      <c r="L90" t="s">
        <v>1841</v>
      </c>
      <c r="M90" t="s">
        <v>2385</v>
      </c>
      <c r="N90" t="s">
        <v>1693</v>
      </c>
      <c r="O90">
        <v>1290</v>
      </c>
      <c r="P90" t="s">
        <v>2386</v>
      </c>
      <c r="S90">
        <v>6.15</v>
      </c>
      <c r="U90" t="s">
        <v>2704</v>
      </c>
    </row>
    <row r="91" spans="8:21" x14ac:dyDescent="0.25">
      <c r="H91" t="s">
        <v>2377</v>
      </c>
      <c r="I91" t="s">
        <v>2378</v>
      </c>
      <c r="J91" t="s">
        <v>2387</v>
      </c>
      <c r="K91" t="s">
        <v>2945</v>
      </c>
      <c r="L91" t="s">
        <v>1841</v>
      </c>
      <c r="M91" t="s">
        <v>2388</v>
      </c>
      <c r="N91" t="s">
        <v>1693</v>
      </c>
      <c r="O91">
        <v>1500</v>
      </c>
      <c r="P91" t="s">
        <v>2389</v>
      </c>
      <c r="S91">
        <v>6.1</v>
      </c>
      <c r="U91" t="s">
        <v>2704</v>
      </c>
    </row>
    <row r="92" spans="8:21" x14ac:dyDescent="0.25">
      <c r="H92" t="s">
        <v>2377</v>
      </c>
      <c r="I92" t="s">
        <v>2378</v>
      </c>
      <c r="J92" t="s">
        <v>2390</v>
      </c>
      <c r="K92" t="s">
        <v>2945</v>
      </c>
      <c r="L92" t="s">
        <v>1841</v>
      </c>
      <c r="M92" t="s">
        <v>2391</v>
      </c>
      <c r="N92" t="s">
        <v>1693</v>
      </c>
      <c r="O92">
        <v>980</v>
      </c>
      <c r="P92" t="s">
        <v>2392</v>
      </c>
      <c r="S92">
        <v>6.14</v>
      </c>
      <c r="U92" t="s">
        <v>2704</v>
      </c>
    </row>
    <row r="93" spans="8:21" x14ac:dyDescent="0.25">
      <c r="H93" t="s">
        <v>2393</v>
      </c>
      <c r="I93" t="s">
        <v>2368</v>
      </c>
      <c r="J93" t="s">
        <v>2412</v>
      </c>
      <c r="K93" t="s">
        <v>2157</v>
      </c>
      <c r="L93" t="s">
        <v>1025</v>
      </c>
      <c r="M93" t="s">
        <v>2559</v>
      </c>
      <c r="N93" t="s">
        <v>2396</v>
      </c>
      <c r="O93">
        <v>3500</v>
      </c>
      <c r="P93" t="s">
        <v>1693</v>
      </c>
      <c r="S93" t="s">
        <v>1693</v>
      </c>
      <c r="U93" t="s">
        <v>2560</v>
      </c>
    </row>
    <row r="94" spans="8:21" x14ac:dyDescent="0.25">
      <c r="H94" t="s">
        <v>2393</v>
      </c>
      <c r="I94" t="s">
        <v>2368</v>
      </c>
      <c r="J94" t="s">
        <v>2412</v>
      </c>
      <c r="K94" t="s">
        <v>2561</v>
      </c>
      <c r="L94" t="s">
        <v>1025</v>
      </c>
      <c r="M94" t="s">
        <v>2559</v>
      </c>
      <c r="N94" t="s">
        <v>2396</v>
      </c>
      <c r="O94">
        <v>3500</v>
      </c>
      <c r="P94" t="s">
        <v>1693</v>
      </c>
      <c r="S94" t="s">
        <v>1693</v>
      </c>
      <c r="U94" t="s">
        <v>2560</v>
      </c>
    </row>
    <row r="104" spans="8:15" x14ac:dyDescent="0.25">
      <c r="H104" t="s">
        <v>2946</v>
      </c>
      <c r="I104" t="s">
        <v>2947</v>
      </c>
      <c r="J104" t="s">
        <v>2948</v>
      </c>
      <c r="K104" t="s">
        <v>90</v>
      </c>
      <c r="O104" t="s">
        <v>2949</v>
      </c>
    </row>
    <row r="105" spans="8:15" x14ac:dyDescent="0.25">
      <c r="H105" t="s">
        <v>2946</v>
      </c>
      <c r="I105" t="s">
        <v>2950</v>
      </c>
      <c r="J105" t="s">
        <v>2948</v>
      </c>
      <c r="K105" t="s">
        <v>90</v>
      </c>
      <c r="O105" t="s">
        <v>2949</v>
      </c>
    </row>
    <row r="106" spans="8:15" x14ac:dyDescent="0.25">
      <c r="H106" t="s">
        <v>2946</v>
      </c>
      <c r="I106" t="s">
        <v>2951</v>
      </c>
      <c r="J106" t="s">
        <v>2948</v>
      </c>
      <c r="K106" t="s">
        <v>90</v>
      </c>
      <c r="O106" t="s">
        <v>2949</v>
      </c>
    </row>
    <row r="107" spans="8:15" x14ac:dyDescent="0.25">
      <c r="H107" t="s">
        <v>2946</v>
      </c>
      <c r="I107" t="s">
        <v>2952</v>
      </c>
      <c r="J107" t="s">
        <v>2948</v>
      </c>
      <c r="K107" t="s">
        <v>90</v>
      </c>
      <c r="O107" t="s">
        <v>2949</v>
      </c>
    </row>
    <row r="108" spans="8:15" x14ac:dyDescent="0.25">
      <c r="H108" t="s">
        <v>2946</v>
      </c>
      <c r="I108" t="s">
        <v>2953</v>
      </c>
      <c r="J108" t="s">
        <v>2948</v>
      </c>
      <c r="K108" t="s">
        <v>90</v>
      </c>
      <c r="O108" t="s">
        <v>2949</v>
      </c>
    </row>
    <row r="109" spans="8:15" x14ac:dyDescent="0.25">
      <c r="H109" t="s">
        <v>2946</v>
      </c>
      <c r="I109" t="s">
        <v>2954</v>
      </c>
      <c r="J109" t="s">
        <v>2948</v>
      </c>
      <c r="K109" t="s">
        <v>90</v>
      </c>
      <c r="O109" t="s">
        <v>2949</v>
      </c>
    </row>
    <row r="110" spans="8:15" x14ac:dyDescent="0.25">
      <c r="H110" t="s">
        <v>2946</v>
      </c>
      <c r="I110" t="s">
        <v>2955</v>
      </c>
      <c r="J110" t="s">
        <v>2948</v>
      </c>
      <c r="K110" t="s">
        <v>90</v>
      </c>
      <c r="O110" t="s">
        <v>2949</v>
      </c>
    </row>
    <row r="111" spans="8:15" x14ac:dyDescent="0.25">
      <c r="H111" t="s">
        <v>2946</v>
      </c>
      <c r="I111" t="s">
        <v>2956</v>
      </c>
      <c r="J111" t="s">
        <v>2948</v>
      </c>
      <c r="K111" t="s">
        <v>90</v>
      </c>
      <c r="O111" t="s">
        <v>2949</v>
      </c>
    </row>
    <row r="112" spans="8:15" x14ac:dyDescent="0.25">
      <c r="H112" t="s">
        <v>2946</v>
      </c>
      <c r="I112" t="s">
        <v>2957</v>
      </c>
      <c r="J112" t="s">
        <v>2948</v>
      </c>
      <c r="K112" t="s">
        <v>90</v>
      </c>
      <c r="O112" t="s">
        <v>2949</v>
      </c>
    </row>
    <row r="113" spans="8:15" x14ac:dyDescent="0.25">
      <c r="H113" t="s">
        <v>2946</v>
      </c>
      <c r="I113" t="s">
        <v>2958</v>
      </c>
      <c r="J113" t="s">
        <v>2948</v>
      </c>
      <c r="K113" t="s">
        <v>90</v>
      </c>
      <c r="O113" t="s">
        <v>2949</v>
      </c>
    </row>
    <row r="114" spans="8:15" x14ac:dyDescent="0.25">
      <c r="H114" t="s">
        <v>2946</v>
      </c>
      <c r="I114" t="s">
        <v>2959</v>
      </c>
      <c r="J114" t="s">
        <v>2948</v>
      </c>
      <c r="K114" t="s">
        <v>90</v>
      </c>
      <c r="O114" t="s">
        <v>2949</v>
      </c>
    </row>
    <row r="115" spans="8:15" x14ac:dyDescent="0.25">
      <c r="H115" t="s">
        <v>2946</v>
      </c>
      <c r="I115" t="s">
        <v>2960</v>
      </c>
      <c r="J115" t="s">
        <v>2948</v>
      </c>
      <c r="K115" t="s">
        <v>90</v>
      </c>
      <c r="O115" t="s">
        <v>2949</v>
      </c>
    </row>
    <row r="116" spans="8:15" x14ac:dyDescent="0.25">
      <c r="H116" t="s">
        <v>2946</v>
      </c>
      <c r="I116" t="s">
        <v>2961</v>
      </c>
      <c r="J116" t="s">
        <v>2948</v>
      </c>
      <c r="K116" t="s">
        <v>90</v>
      </c>
      <c r="O116" t="s">
        <v>2949</v>
      </c>
    </row>
    <row r="117" spans="8:15" x14ac:dyDescent="0.25">
      <c r="H117" t="s">
        <v>2946</v>
      </c>
      <c r="I117" t="s">
        <v>2962</v>
      </c>
      <c r="J117" t="s">
        <v>2948</v>
      </c>
      <c r="K117" t="s">
        <v>90</v>
      </c>
      <c r="O117" t="s">
        <v>2949</v>
      </c>
    </row>
    <row r="118" spans="8:15" x14ac:dyDescent="0.25">
      <c r="H118" t="s">
        <v>2946</v>
      </c>
      <c r="I118" t="s">
        <v>2963</v>
      </c>
      <c r="J118" t="s">
        <v>2948</v>
      </c>
      <c r="K118" t="s">
        <v>90</v>
      </c>
      <c r="O118" t="s">
        <v>2949</v>
      </c>
    </row>
    <row r="119" spans="8:15" x14ac:dyDescent="0.25">
      <c r="H119" t="s">
        <v>2946</v>
      </c>
      <c r="I119" t="s">
        <v>2964</v>
      </c>
      <c r="J119" t="s">
        <v>2948</v>
      </c>
      <c r="K119" t="s">
        <v>90</v>
      </c>
      <c r="O119" t="s">
        <v>2949</v>
      </c>
    </row>
    <row r="120" spans="8:15" x14ac:dyDescent="0.25">
      <c r="H120" t="s">
        <v>2946</v>
      </c>
      <c r="I120" t="s">
        <v>2965</v>
      </c>
      <c r="J120" t="s">
        <v>2948</v>
      </c>
      <c r="K120" t="s">
        <v>90</v>
      </c>
      <c r="O120" t="s">
        <v>2949</v>
      </c>
    </row>
    <row r="121" spans="8:15" x14ac:dyDescent="0.25">
      <c r="H121" t="s">
        <v>2946</v>
      </c>
      <c r="I121" t="s">
        <v>2966</v>
      </c>
      <c r="J121" t="s">
        <v>2948</v>
      </c>
      <c r="K121" t="s">
        <v>90</v>
      </c>
      <c r="O121" t="s">
        <v>2949</v>
      </c>
    </row>
    <row r="122" spans="8:15" x14ac:dyDescent="0.25">
      <c r="H122" t="s">
        <v>2946</v>
      </c>
      <c r="I122" t="s">
        <v>2967</v>
      </c>
      <c r="J122" t="s">
        <v>2948</v>
      </c>
      <c r="K122" t="s">
        <v>90</v>
      </c>
      <c r="O122" t="s">
        <v>2949</v>
      </c>
    </row>
    <row r="123" spans="8:15" x14ac:dyDescent="0.25">
      <c r="H123" t="s">
        <v>2486</v>
      </c>
      <c r="I123" t="s">
        <v>2968</v>
      </c>
      <c r="J123" t="s">
        <v>1896</v>
      </c>
      <c r="K123" t="s">
        <v>2791</v>
      </c>
      <c r="L123">
        <v>0.54900000000000004</v>
      </c>
      <c r="M123">
        <v>2.5</v>
      </c>
      <c r="N123">
        <v>2023</v>
      </c>
      <c r="O123" t="s">
        <v>2895</v>
      </c>
    </row>
    <row r="124" spans="8:15" x14ac:dyDescent="0.25">
      <c r="H124" t="s">
        <v>121</v>
      </c>
      <c r="I124" t="s">
        <v>2759</v>
      </c>
      <c r="J124" t="s">
        <v>2760</v>
      </c>
      <c r="K124" t="s">
        <v>2037</v>
      </c>
      <c r="O124" t="s">
        <v>2761</v>
      </c>
    </row>
    <row r="125" spans="8:15" x14ac:dyDescent="0.25">
      <c r="H125" t="s">
        <v>28</v>
      </c>
      <c r="I125" t="s">
        <v>2762</v>
      </c>
      <c r="J125" t="s">
        <v>1931</v>
      </c>
      <c r="K125" t="s">
        <v>2969</v>
      </c>
      <c r="L125">
        <v>2.4</v>
      </c>
      <c r="N125" t="s">
        <v>2970</v>
      </c>
      <c r="O125" t="s">
        <v>300</v>
      </c>
    </row>
    <row r="126" spans="8:15" x14ac:dyDescent="0.25">
      <c r="H126" t="s">
        <v>28</v>
      </c>
      <c r="I126" t="s">
        <v>2784</v>
      </c>
      <c r="J126" t="s">
        <v>2785</v>
      </c>
      <c r="K126" t="s">
        <v>1505</v>
      </c>
      <c r="L126">
        <v>0.42</v>
      </c>
      <c r="M126">
        <v>10</v>
      </c>
      <c r="N126" t="s">
        <v>2613</v>
      </c>
      <c r="O126" t="s">
        <v>300</v>
      </c>
    </row>
    <row r="127" spans="8:15" x14ac:dyDescent="0.25">
      <c r="H127" t="s">
        <v>28</v>
      </c>
      <c r="I127" t="s">
        <v>2786</v>
      </c>
      <c r="J127" t="s">
        <v>2785</v>
      </c>
      <c r="K127" t="s">
        <v>1505</v>
      </c>
      <c r="L127">
        <v>0.21</v>
      </c>
      <c r="M127">
        <v>7</v>
      </c>
      <c r="N127" t="s">
        <v>2613</v>
      </c>
      <c r="O127" t="s">
        <v>300</v>
      </c>
    </row>
    <row r="128" spans="8:15" x14ac:dyDescent="0.25">
      <c r="H128" t="s">
        <v>28</v>
      </c>
      <c r="I128" t="s">
        <v>2787</v>
      </c>
      <c r="J128" t="s">
        <v>2785</v>
      </c>
      <c r="K128" t="s">
        <v>1505</v>
      </c>
      <c r="L128">
        <v>0.21</v>
      </c>
      <c r="M128">
        <v>7</v>
      </c>
      <c r="N128" t="s">
        <v>2613</v>
      </c>
      <c r="O128" t="s">
        <v>300</v>
      </c>
    </row>
    <row r="129" spans="8:15" x14ac:dyDescent="0.25">
      <c r="H129" t="s">
        <v>28</v>
      </c>
      <c r="I129" t="s">
        <v>2788</v>
      </c>
      <c r="J129" t="s">
        <v>2785</v>
      </c>
      <c r="K129" t="s">
        <v>1505</v>
      </c>
      <c r="L129">
        <v>0.3</v>
      </c>
      <c r="M129">
        <v>5</v>
      </c>
      <c r="N129" t="s">
        <v>2789</v>
      </c>
      <c r="O129" t="s">
        <v>300</v>
      </c>
    </row>
    <row r="130" spans="8:15" x14ac:dyDescent="0.25">
      <c r="H130" t="s">
        <v>2486</v>
      </c>
      <c r="I130" t="s">
        <v>2790</v>
      </c>
      <c r="J130" t="s">
        <v>375</v>
      </c>
      <c r="K130" t="s">
        <v>2791</v>
      </c>
      <c r="O130" t="s">
        <v>300</v>
      </c>
    </row>
    <row r="131" spans="8:15" x14ac:dyDescent="0.25">
      <c r="H131" t="s">
        <v>2486</v>
      </c>
      <c r="I131" t="s">
        <v>2790</v>
      </c>
      <c r="J131" t="s">
        <v>1896</v>
      </c>
      <c r="K131" t="s">
        <v>2791</v>
      </c>
      <c r="O131" t="s">
        <v>300</v>
      </c>
    </row>
    <row r="132" spans="8:15" x14ac:dyDescent="0.25">
      <c r="H132" t="s">
        <v>136</v>
      </c>
      <c r="I132" t="s">
        <v>2794</v>
      </c>
      <c r="J132" t="s">
        <v>1342</v>
      </c>
      <c r="O132" t="s">
        <v>185</v>
      </c>
    </row>
    <row r="133" spans="8:15" x14ac:dyDescent="0.25">
      <c r="H133" t="s">
        <v>28</v>
      </c>
      <c r="I133" t="s">
        <v>2796</v>
      </c>
      <c r="J133" t="s">
        <v>2785</v>
      </c>
      <c r="K133" t="s">
        <v>1505</v>
      </c>
      <c r="L133">
        <v>0.3</v>
      </c>
      <c r="M133">
        <v>5</v>
      </c>
      <c r="N133" t="s">
        <v>2789</v>
      </c>
      <c r="O133" t="s">
        <v>185</v>
      </c>
    </row>
    <row r="134" spans="8:15" x14ac:dyDescent="0.25">
      <c r="H134" t="s">
        <v>28</v>
      </c>
      <c r="I134" t="s">
        <v>2798</v>
      </c>
      <c r="J134" t="s">
        <v>2785</v>
      </c>
      <c r="K134" t="s">
        <v>1505</v>
      </c>
      <c r="L134">
        <v>0.3</v>
      </c>
      <c r="M134">
        <v>5</v>
      </c>
      <c r="N134" t="s">
        <v>2789</v>
      </c>
      <c r="O134" t="s">
        <v>185</v>
      </c>
    </row>
    <row r="135" spans="8:15" x14ac:dyDescent="0.25">
      <c r="H135" t="s">
        <v>28</v>
      </c>
      <c r="I135" t="s">
        <v>2799</v>
      </c>
      <c r="J135" t="s">
        <v>2785</v>
      </c>
      <c r="K135" t="s">
        <v>1505</v>
      </c>
      <c r="L135">
        <v>0.3</v>
      </c>
      <c r="M135">
        <v>5</v>
      </c>
      <c r="N135" t="s">
        <v>2789</v>
      </c>
      <c r="O135" t="s">
        <v>185</v>
      </c>
    </row>
    <row r="136" spans="8:15" x14ac:dyDescent="0.25">
      <c r="H136" t="s">
        <v>28</v>
      </c>
      <c r="I136" t="s">
        <v>2800</v>
      </c>
      <c r="J136" t="s">
        <v>2785</v>
      </c>
      <c r="K136" t="s">
        <v>1505</v>
      </c>
      <c r="L136">
        <v>0.15</v>
      </c>
      <c r="M136">
        <v>5</v>
      </c>
      <c r="N136" t="s">
        <v>2789</v>
      </c>
      <c r="O136" t="s">
        <v>185</v>
      </c>
    </row>
    <row r="137" spans="8:15" x14ac:dyDescent="0.25">
      <c r="H137" t="s">
        <v>28</v>
      </c>
      <c r="I137" t="s">
        <v>2801</v>
      </c>
      <c r="J137" t="s">
        <v>2785</v>
      </c>
      <c r="K137" t="s">
        <v>1505</v>
      </c>
      <c r="L137">
        <v>0.3</v>
      </c>
      <c r="M137">
        <v>5</v>
      </c>
      <c r="N137" t="s">
        <v>2789</v>
      </c>
      <c r="O137" t="s">
        <v>185</v>
      </c>
    </row>
    <row r="138" spans="8:15" x14ac:dyDescent="0.25">
      <c r="H138" t="s">
        <v>28</v>
      </c>
      <c r="I138" t="s">
        <v>2802</v>
      </c>
      <c r="J138" t="s">
        <v>2785</v>
      </c>
      <c r="K138" t="s">
        <v>1505</v>
      </c>
      <c r="L138">
        <v>0.3</v>
      </c>
      <c r="M138">
        <v>5</v>
      </c>
      <c r="N138" t="s">
        <v>2789</v>
      </c>
      <c r="O138" t="s">
        <v>185</v>
      </c>
    </row>
    <row r="139" spans="8:15" x14ac:dyDescent="0.25">
      <c r="H139" t="s">
        <v>28</v>
      </c>
      <c r="I139" t="s">
        <v>2803</v>
      </c>
      <c r="J139" t="s">
        <v>2785</v>
      </c>
      <c r="K139" t="s">
        <v>1505</v>
      </c>
      <c r="L139">
        <v>0.3</v>
      </c>
      <c r="M139">
        <v>5</v>
      </c>
      <c r="N139" t="s">
        <v>2789</v>
      </c>
      <c r="O139" t="s">
        <v>185</v>
      </c>
    </row>
    <row r="140" spans="8:15" x14ac:dyDescent="0.25">
      <c r="H140" t="s">
        <v>28</v>
      </c>
      <c r="I140" t="s">
        <v>2804</v>
      </c>
      <c r="J140" t="s">
        <v>2785</v>
      </c>
      <c r="K140" t="s">
        <v>1505</v>
      </c>
      <c r="L140">
        <v>0.15</v>
      </c>
      <c r="M140">
        <v>5</v>
      </c>
      <c r="N140" t="s">
        <v>2789</v>
      </c>
      <c r="O140" t="s">
        <v>185</v>
      </c>
    </row>
    <row r="141" spans="8:15" x14ac:dyDescent="0.25">
      <c r="H141" t="s">
        <v>28</v>
      </c>
      <c r="I141" t="s">
        <v>2805</v>
      </c>
      <c r="J141" t="s">
        <v>2785</v>
      </c>
      <c r="K141" t="s">
        <v>1505</v>
      </c>
      <c r="L141">
        <v>0.15</v>
      </c>
      <c r="M141">
        <v>5</v>
      </c>
      <c r="N141" t="s">
        <v>2789</v>
      </c>
      <c r="O141" t="s">
        <v>185</v>
      </c>
    </row>
    <row r="142" spans="8:15" x14ac:dyDescent="0.25">
      <c r="H142" t="s">
        <v>28</v>
      </c>
      <c r="I142" t="s">
        <v>2806</v>
      </c>
      <c r="J142" t="s">
        <v>2785</v>
      </c>
      <c r="K142" t="s">
        <v>1505</v>
      </c>
      <c r="L142">
        <v>0.15</v>
      </c>
      <c r="M142">
        <v>5</v>
      </c>
      <c r="N142" t="s">
        <v>2789</v>
      </c>
      <c r="O142" t="s">
        <v>185</v>
      </c>
    </row>
    <row r="143" spans="8:15" x14ac:dyDescent="0.25">
      <c r="H143" t="s">
        <v>28</v>
      </c>
      <c r="I143" t="s">
        <v>2807</v>
      </c>
      <c r="J143" t="s">
        <v>2785</v>
      </c>
      <c r="K143" t="s">
        <v>1505</v>
      </c>
      <c r="L143">
        <v>0.3</v>
      </c>
      <c r="M143">
        <v>5</v>
      </c>
      <c r="N143" t="s">
        <v>2789</v>
      </c>
      <c r="O143" t="s">
        <v>185</v>
      </c>
    </row>
    <row r="144" spans="8:15" x14ac:dyDescent="0.25">
      <c r="H144" t="s">
        <v>2808</v>
      </c>
      <c r="I144" t="s">
        <v>2809</v>
      </c>
      <c r="J144" t="s">
        <v>295</v>
      </c>
      <c r="N144" t="s">
        <v>2810</v>
      </c>
      <c r="O144" t="s">
        <v>2811</v>
      </c>
    </row>
  </sheetData>
  <sortState ref="H104:O144">
    <sortCondition ref="O104:O144"/>
  </sortStat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2"/>
  <sheetViews>
    <sheetView workbookViewId="0">
      <selection activeCell="I8" sqref="I8:K9"/>
    </sheetView>
  </sheetViews>
  <sheetFormatPr defaultRowHeight="15" x14ac:dyDescent="0.25"/>
  <sheetData>
    <row r="12" spans="9:9" x14ac:dyDescent="0.25">
      <c r="I12" t="s">
        <v>2971</v>
      </c>
    </row>
  </sheetData>
  <sortState ref="F17:T26">
    <sortCondition ref="T16:T26"/>
  </sortStat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48"/>
  <sheetViews>
    <sheetView showGridLines="0" topLeftCell="A24" zoomScale="40" zoomScaleNormal="40" workbookViewId="0">
      <selection activeCell="G24" sqref="G24"/>
    </sheetView>
  </sheetViews>
  <sheetFormatPr defaultColWidth="9.140625" defaultRowHeight="17.25" x14ac:dyDescent="0.3"/>
  <cols>
    <col min="1" max="1" width="9.140625" style="373"/>
    <col min="2" max="2" width="9.42578125" style="373" customWidth="1"/>
    <col min="3" max="3" width="31.28515625" style="373" customWidth="1"/>
    <col min="4" max="4" width="52.5703125" style="373" customWidth="1"/>
    <col min="5" max="5" width="25.28515625" style="373" customWidth="1"/>
    <col min="6" max="6" width="31.140625" style="373" customWidth="1"/>
    <col min="7" max="7" width="28.85546875" style="373" customWidth="1"/>
    <col min="8" max="8" width="33.85546875" style="373" customWidth="1"/>
    <col min="9" max="9" width="28.140625" style="373" customWidth="1"/>
    <col min="10" max="10" width="24.42578125" style="373" customWidth="1"/>
    <col min="11" max="11" width="30" style="373" customWidth="1"/>
    <col min="12" max="12" width="22.7109375" style="373" customWidth="1"/>
    <col min="13" max="13" width="22.42578125" style="373" bestFit="1" customWidth="1"/>
    <col min="14" max="14" width="28.42578125" style="373" customWidth="1"/>
    <col min="15" max="15" width="18.42578125" style="373" customWidth="1"/>
    <col min="16" max="18" width="22.28515625" style="373" customWidth="1"/>
    <col min="19" max="19" width="34.42578125" style="373" customWidth="1"/>
    <col min="20" max="20" width="65.42578125" style="373" customWidth="1"/>
    <col min="21" max="21" width="45.28515625" style="373" customWidth="1"/>
    <col min="22" max="22" width="38.42578125" style="373" customWidth="1"/>
    <col min="23" max="23" width="26.140625" style="373" customWidth="1"/>
    <col min="24" max="16384" width="9.140625" style="373"/>
  </cols>
  <sheetData>
    <row r="2" spans="2:26" ht="18" thickBot="1" x14ac:dyDescent="0.35"/>
    <row r="3" spans="2:26" x14ac:dyDescent="0.3">
      <c r="B3" s="1079"/>
      <c r="C3" s="713"/>
      <c r="D3" s="713"/>
      <c r="E3" s="713"/>
      <c r="F3" s="713"/>
      <c r="G3" s="713"/>
      <c r="H3" s="713"/>
      <c r="I3" s="713"/>
      <c r="J3" s="713"/>
      <c r="K3" s="713"/>
      <c r="L3" s="713"/>
      <c r="M3" s="713"/>
      <c r="N3" s="713"/>
      <c r="O3" s="713"/>
      <c r="P3" s="713"/>
      <c r="Q3" s="713"/>
      <c r="R3" s="713"/>
      <c r="S3" s="713"/>
      <c r="T3" s="713"/>
      <c r="U3" s="713"/>
      <c r="V3" s="713"/>
      <c r="W3" s="941"/>
    </row>
    <row r="4" spans="2:26" x14ac:dyDescent="0.3">
      <c r="B4" s="874"/>
      <c r="W4" s="940"/>
    </row>
    <row r="5" spans="2:26" x14ac:dyDescent="0.3">
      <c r="B5" s="874"/>
      <c r="W5" s="940"/>
    </row>
    <row r="6" spans="2:26" x14ac:dyDescent="0.3">
      <c r="B6" s="874"/>
      <c r="W6" s="940"/>
    </row>
    <row r="7" spans="2:26" x14ac:dyDescent="0.3">
      <c r="B7" s="874"/>
      <c r="W7" s="940"/>
    </row>
    <row r="8" spans="2:26" ht="26.25" x14ac:dyDescent="0.35">
      <c r="B8" s="1080"/>
      <c r="C8" s="715"/>
      <c r="W8" s="940"/>
    </row>
    <row r="9" spans="2:26" ht="26.25" x14ac:dyDescent="0.35">
      <c r="B9" s="1080"/>
      <c r="C9" s="715"/>
      <c r="W9" s="940"/>
    </row>
    <row r="10" spans="2:26" ht="25.5" x14ac:dyDescent="0.35">
      <c r="B10" s="1080"/>
      <c r="C10" s="485"/>
      <c r="W10" s="940"/>
    </row>
    <row r="11" spans="2:26" ht="24" customHeight="1" thickBot="1" x14ac:dyDescent="0.4">
      <c r="B11" s="1081"/>
      <c r="C11" s="715"/>
      <c r="W11" s="940"/>
    </row>
    <row r="12" spans="2:26" ht="24" customHeight="1" x14ac:dyDescent="0.3">
      <c r="B12" s="1406" t="s">
        <v>3118</v>
      </c>
      <c r="C12" s="1391"/>
      <c r="D12" s="1391"/>
      <c r="E12" s="1391"/>
      <c r="F12" s="1391"/>
      <c r="G12" s="1391"/>
      <c r="H12" s="1391"/>
      <c r="I12" s="1391"/>
      <c r="J12" s="1391"/>
      <c r="K12" s="1391"/>
      <c r="L12" s="1391"/>
      <c r="M12" s="1391"/>
      <c r="N12" s="1391"/>
      <c r="O12" s="1391"/>
      <c r="P12" s="1391"/>
      <c r="Q12" s="1391"/>
      <c r="R12" s="1391"/>
      <c r="S12" s="1391"/>
      <c r="T12" s="1391"/>
      <c r="U12" s="1391"/>
      <c r="V12" s="1391"/>
      <c r="W12" s="1407"/>
    </row>
    <row r="13" spans="2:26" ht="15.75" customHeight="1" x14ac:dyDescent="0.3">
      <c r="B13" s="1408"/>
      <c r="C13" s="1392"/>
      <c r="D13" s="1392"/>
      <c r="E13" s="1392"/>
      <c r="F13" s="1392"/>
      <c r="G13" s="1392"/>
      <c r="H13" s="1392"/>
      <c r="I13" s="1392"/>
      <c r="J13" s="1392"/>
      <c r="K13" s="1392"/>
      <c r="L13" s="1392"/>
      <c r="M13" s="1392"/>
      <c r="N13" s="1392"/>
      <c r="O13" s="1392"/>
      <c r="P13" s="1392"/>
      <c r="Q13" s="1392"/>
      <c r="R13" s="1392"/>
      <c r="S13" s="1392"/>
      <c r="T13" s="1392"/>
      <c r="U13" s="1392"/>
      <c r="V13" s="1392"/>
      <c r="W13" s="1409"/>
    </row>
    <row r="14" spans="2:26" ht="15.75" customHeight="1" x14ac:dyDescent="0.3">
      <c r="B14" s="1408"/>
      <c r="C14" s="1392"/>
      <c r="D14" s="1392"/>
      <c r="E14" s="1392"/>
      <c r="F14" s="1392"/>
      <c r="G14" s="1392"/>
      <c r="H14" s="1392"/>
      <c r="I14" s="1392"/>
      <c r="J14" s="1392"/>
      <c r="K14" s="1392"/>
      <c r="L14" s="1392"/>
      <c r="M14" s="1392"/>
      <c r="N14" s="1392"/>
      <c r="O14" s="1392"/>
      <c r="P14" s="1392"/>
      <c r="Q14" s="1392"/>
      <c r="R14" s="1392"/>
      <c r="S14" s="1392"/>
      <c r="T14" s="1392"/>
      <c r="U14" s="1392"/>
      <c r="V14" s="1392"/>
      <c r="W14" s="1409"/>
    </row>
    <row r="15" spans="2:26" ht="12.95" customHeight="1" x14ac:dyDescent="0.3">
      <c r="B15" s="1408"/>
      <c r="C15" s="1392"/>
      <c r="D15" s="1392"/>
      <c r="E15" s="1392"/>
      <c r="F15" s="1392"/>
      <c r="G15" s="1392"/>
      <c r="H15" s="1392"/>
      <c r="I15" s="1392"/>
      <c r="J15" s="1392"/>
      <c r="K15" s="1392"/>
      <c r="L15" s="1392"/>
      <c r="M15" s="1392"/>
      <c r="N15" s="1392"/>
      <c r="O15" s="1392"/>
      <c r="P15" s="1392"/>
      <c r="Q15" s="1392"/>
      <c r="R15" s="1392"/>
      <c r="S15" s="1392"/>
      <c r="T15" s="1392"/>
      <c r="U15" s="1392"/>
      <c r="V15" s="1392"/>
      <c r="W15" s="1409"/>
      <c r="Y15"/>
      <c r="Z15"/>
    </row>
    <row r="16" spans="2:26" ht="35.1" hidden="1" customHeight="1" x14ac:dyDescent="0.3">
      <c r="B16" s="1410"/>
      <c r="C16" s="1393"/>
      <c r="D16" s="1393"/>
      <c r="E16" s="1393"/>
      <c r="F16" s="1393"/>
      <c r="G16" s="1393"/>
      <c r="H16" s="1393"/>
      <c r="I16" s="1393"/>
      <c r="J16" s="1393"/>
      <c r="K16" s="1393"/>
      <c r="L16" s="1393"/>
      <c r="M16" s="1393"/>
      <c r="N16" s="1393"/>
      <c r="O16" s="1393"/>
      <c r="P16" s="1393"/>
      <c r="Q16" s="1393"/>
      <c r="R16" s="1393"/>
      <c r="S16" s="1393"/>
      <c r="T16" s="1393"/>
      <c r="U16" s="1393"/>
      <c r="V16" s="1393"/>
      <c r="W16" s="1411"/>
      <c r="Y16"/>
      <c r="Z16"/>
    </row>
    <row r="17" spans="2:32" ht="36.75" x14ac:dyDescent="0.45">
      <c r="B17" s="1082" t="s">
        <v>3119</v>
      </c>
      <c r="W17" s="940"/>
      <c r="Y17"/>
      <c r="Z17"/>
    </row>
    <row r="18" spans="2:32" s="715" customFormat="1" ht="27" x14ac:dyDescent="0.4">
      <c r="B18" s="1412" t="s">
        <v>3120</v>
      </c>
      <c r="C18" s="1413"/>
      <c r="D18" s="1413"/>
      <c r="E18" s="1413"/>
      <c r="F18" s="1413"/>
      <c r="G18" s="1413"/>
      <c r="H18" s="1413"/>
      <c r="I18" s="1413"/>
      <c r="J18" s="1413"/>
      <c r="K18" s="1413"/>
      <c r="L18" s="1413"/>
      <c r="M18" s="1413"/>
      <c r="N18" s="1413"/>
      <c r="O18" s="1413"/>
      <c r="P18" s="1413"/>
      <c r="Q18" s="1083"/>
      <c r="R18" s="1083"/>
      <c r="W18" s="1084"/>
      <c r="Y18" s="1085"/>
      <c r="Z18" s="1085"/>
    </row>
    <row r="19" spans="2:32" s="715" customFormat="1" ht="27" x14ac:dyDescent="0.4">
      <c r="B19" s="1412"/>
      <c r="C19" s="1413"/>
      <c r="D19" s="1413"/>
      <c r="E19" s="1413"/>
      <c r="F19" s="1413"/>
      <c r="G19" s="1413"/>
      <c r="H19" s="1413"/>
      <c r="I19" s="1413"/>
      <c r="J19" s="1413"/>
      <c r="K19" s="1413"/>
      <c r="L19" s="1413"/>
      <c r="M19" s="1413"/>
      <c r="N19" s="1413"/>
      <c r="O19" s="1413"/>
      <c r="P19" s="1413"/>
      <c r="Q19" s="1083"/>
      <c r="R19" s="1083"/>
      <c r="W19" s="1084"/>
      <c r="Y19" s="1085"/>
      <c r="Z19" s="1085"/>
    </row>
    <row r="20" spans="2:32" s="715" customFormat="1" ht="27" x14ac:dyDescent="0.4">
      <c r="B20" s="1412"/>
      <c r="C20" s="1413"/>
      <c r="D20" s="1413"/>
      <c r="E20" s="1413"/>
      <c r="F20" s="1413"/>
      <c r="G20" s="1413"/>
      <c r="H20" s="1413"/>
      <c r="I20" s="1413"/>
      <c r="J20" s="1413"/>
      <c r="K20" s="1413"/>
      <c r="L20" s="1413"/>
      <c r="M20" s="1413"/>
      <c r="N20" s="1413"/>
      <c r="O20" s="1413"/>
      <c r="P20" s="1413"/>
      <c r="Q20" s="1083"/>
      <c r="R20" s="1083"/>
      <c r="W20" s="1084"/>
      <c r="Y20" s="1085"/>
      <c r="Z20" s="1085"/>
    </row>
    <row r="21" spans="2:32" s="715" customFormat="1" ht="27.75" thickBot="1" x14ac:dyDescent="0.45">
      <c r="B21" s="1086" t="s">
        <v>3121</v>
      </c>
      <c r="C21" s="1087"/>
      <c r="D21" s="1087"/>
      <c r="E21" s="1087"/>
      <c r="F21" s="1087"/>
      <c r="G21" s="1087"/>
      <c r="H21" s="1087"/>
      <c r="I21" s="1087"/>
      <c r="J21" s="1087"/>
      <c r="K21" s="1087"/>
      <c r="L21" s="1087"/>
      <c r="M21" s="1087"/>
      <c r="N21" s="1087"/>
      <c r="O21" s="1087"/>
      <c r="P21" s="1087"/>
      <c r="Q21" s="1087"/>
      <c r="R21" s="1087"/>
      <c r="S21" s="1087"/>
      <c r="T21" s="1087"/>
      <c r="U21" s="1087"/>
      <c r="V21" s="1087"/>
      <c r="W21" s="1088"/>
      <c r="Y21" s="1085"/>
      <c r="Z21" s="1085"/>
    </row>
    <row r="22" spans="2:32" s="715" customFormat="1" ht="27.75" thickBot="1" x14ac:dyDescent="0.45">
      <c r="B22" s="1414" t="s">
        <v>3122</v>
      </c>
      <c r="C22" s="1415"/>
      <c r="D22" s="1415"/>
      <c r="E22" s="1415"/>
      <c r="F22" s="1415"/>
      <c r="G22" s="1415"/>
      <c r="H22" s="1415"/>
      <c r="I22" s="1415"/>
      <c r="J22" s="1415"/>
      <c r="K22" s="1415"/>
      <c r="L22" s="1415"/>
      <c r="M22" s="1415"/>
      <c r="N22" s="1415"/>
      <c r="O22" s="1415"/>
      <c r="P22" s="1415"/>
      <c r="Q22" s="1415"/>
      <c r="R22" s="1415"/>
      <c r="S22" s="1415"/>
      <c r="T22" s="1415"/>
      <c r="U22" s="1415"/>
      <c r="V22" s="1415"/>
      <c r="W22" s="1416"/>
      <c r="Y22" s="1085"/>
      <c r="Z22" s="1085"/>
    </row>
    <row r="23" spans="2:32" s="715" customFormat="1" ht="27.75" thickBot="1" x14ac:dyDescent="0.45">
      <c r="B23" s="1417" t="s">
        <v>3123</v>
      </c>
      <c r="C23" s="1418"/>
      <c r="D23" s="1418"/>
      <c r="E23" s="1418"/>
      <c r="F23" s="1418"/>
      <c r="G23" s="1418"/>
      <c r="H23" s="1418"/>
      <c r="I23" s="1418"/>
      <c r="J23" s="1418"/>
      <c r="K23" s="1418"/>
      <c r="L23" s="1418"/>
      <c r="M23" s="1418"/>
      <c r="N23" s="1418"/>
      <c r="O23" s="1418"/>
      <c r="P23" s="1418"/>
      <c r="Q23" s="1418"/>
      <c r="R23" s="1418"/>
      <c r="S23" s="1418"/>
      <c r="T23" s="1418"/>
      <c r="U23" s="714"/>
      <c r="V23" s="714"/>
      <c r="W23" s="1084"/>
      <c r="Y23" s="1085"/>
      <c r="Z23" s="1085"/>
      <c r="AA23" s="1085"/>
      <c r="AB23" s="1085"/>
      <c r="AC23" s="1085"/>
      <c r="AD23" s="1085"/>
      <c r="AE23" s="1085"/>
      <c r="AF23" s="1085"/>
    </row>
    <row r="24" spans="2:32" s="715" customFormat="1" ht="102.75" thickBot="1" x14ac:dyDescent="0.45">
      <c r="B24" s="1089" t="s">
        <v>9</v>
      </c>
      <c r="C24" s="1090" t="s">
        <v>10</v>
      </c>
      <c r="D24" s="1091" t="s">
        <v>12</v>
      </c>
      <c r="E24" s="1090" t="s">
        <v>63</v>
      </c>
      <c r="F24" s="1091" t="s">
        <v>14</v>
      </c>
      <c r="G24" s="1090" t="s">
        <v>15</v>
      </c>
      <c r="H24" s="1090" t="s">
        <v>2599</v>
      </c>
      <c r="I24" s="1091" t="s">
        <v>2600</v>
      </c>
      <c r="J24" s="1091" t="s">
        <v>2601</v>
      </c>
      <c r="K24" s="1091" t="s">
        <v>3124</v>
      </c>
      <c r="L24" s="1091" t="s">
        <v>2595</v>
      </c>
      <c r="M24" s="1091" t="s">
        <v>2603</v>
      </c>
      <c r="N24" s="1091" t="s">
        <v>3125</v>
      </c>
      <c r="O24" s="1091" t="s">
        <v>18</v>
      </c>
      <c r="P24" s="1091" t="s">
        <v>3126</v>
      </c>
      <c r="Q24" s="1091" t="s">
        <v>3127</v>
      </c>
      <c r="R24" s="1091" t="s">
        <v>3128</v>
      </c>
      <c r="S24" s="1091" t="s">
        <v>20</v>
      </c>
      <c r="T24" s="1092" t="s">
        <v>21</v>
      </c>
      <c r="U24" s="1093"/>
      <c r="V24" s="1085"/>
      <c r="W24" s="1094"/>
      <c r="X24" s="1085"/>
      <c r="Y24" s="1085"/>
      <c r="Z24" s="1085"/>
      <c r="AA24" s="1085"/>
      <c r="AB24" s="1085"/>
      <c r="AC24" s="1085"/>
      <c r="AD24" s="1085"/>
      <c r="AE24" s="1085"/>
      <c r="AF24" s="1085"/>
    </row>
    <row r="25" spans="2:32" s="715" customFormat="1" ht="86.45" customHeight="1" x14ac:dyDescent="0.4">
      <c r="B25" s="1095">
        <v>1</v>
      </c>
      <c r="C25" s="1096" t="s">
        <v>2812</v>
      </c>
      <c r="D25" s="1097" t="s">
        <v>48</v>
      </c>
      <c r="E25" s="1098" t="s">
        <v>615</v>
      </c>
      <c r="F25" s="1097" t="s">
        <v>530</v>
      </c>
      <c r="G25" s="1098" t="s">
        <v>25</v>
      </c>
      <c r="H25" s="1098" t="s">
        <v>52</v>
      </c>
      <c r="I25" s="1097">
        <v>35.020000000000003</v>
      </c>
      <c r="J25" s="1097">
        <v>18.16</v>
      </c>
      <c r="K25" s="1097">
        <v>0</v>
      </c>
      <c r="L25" s="1099">
        <v>12000</v>
      </c>
      <c r="M25" s="1097">
        <v>2</v>
      </c>
      <c r="N25" s="1097">
        <v>0</v>
      </c>
      <c r="O25" s="1097" t="s">
        <v>2613</v>
      </c>
      <c r="P25" s="1097">
        <v>84</v>
      </c>
      <c r="Q25" s="1099">
        <v>576600</v>
      </c>
      <c r="R25" s="1097">
        <v>8.4</v>
      </c>
      <c r="S25" s="1097" t="s">
        <v>2613</v>
      </c>
      <c r="T25" s="1100" t="s">
        <v>3129</v>
      </c>
      <c r="U25" s="1101"/>
      <c r="V25" s="1085"/>
      <c r="W25" s="1094"/>
      <c r="X25" s="1085"/>
      <c r="Y25" s="1085"/>
      <c r="Z25" s="1085"/>
      <c r="AA25" s="1085"/>
      <c r="AB25" s="1085"/>
      <c r="AC25" s="1085"/>
      <c r="AD25" s="1085"/>
      <c r="AE25" s="1085"/>
      <c r="AF25" s="1085"/>
    </row>
    <row r="26" spans="2:32" s="715" customFormat="1" ht="87.95" customHeight="1" x14ac:dyDescent="0.4">
      <c r="B26" s="1102">
        <v>2</v>
      </c>
      <c r="C26" s="1103" t="s">
        <v>2855</v>
      </c>
      <c r="D26" s="1104" t="s">
        <v>3130</v>
      </c>
      <c r="E26" s="1103" t="s">
        <v>2857</v>
      </c>
      <c r="F26" s="1104" t="s">
        <v>2858</v>
      </c>
      <c r="G26" s="1103" t="s">
        <v>1192</v>
      </c>
      <c r="H26" s="1103" t="s">
        <v>1841</v>
      </c>
      <c r="I26" s="1104">
        <v>55</v>
      </c>
      <c r="J26" s="1104">
        <v>155</v>
      </c>
      <c r="K26" s="1104">
        <v>0</v>
      </c>
      <c r="L26" s="1104">
        <v>30000</v>
      </c>
      <c r="M26" s="1104">
        <v>57</v>
      </c>
      <c r="N26" s="1104">
        <v>0</v>
      </c>
      <c r="O26" s="1104" t="s">
        <v>1186</v>
      </c>
      <c r="P26" s="1104">
        <v>535.5</v>
      </c>
      <c r="Q26" s="1104">
        <v>576.70000000000005</v>
      </c>
      <c r="R26" s="1105">
        <v>28.3</v>
      </c>
      <c r="S26" s="1104" t="s">
        <v>2611</v>
      </c>
      <c r="T26" s="1100" t="s">
        <v>3131</v>
      </c>
      <c r="U26" s="1101"/>
      <c r="V26" s="1085"/>
      <c r="W26" s="1094"/>
      <c r="X26" s="1085"/>
      <c r="Y26" s="1085"/>
      <c r="Z26" s="1085"/>
      <c r="AA26" s="1085"/>
      <c r="AB26" s="1085"/>
      <c r="AC26" s="1085"/>
      <c r="AD26" s="1085"/>
      <c r="AE26" s="1085"/>
      <c r="AF26" s="1085"/>
    </row>
    <row r="27" spans="2:32" s="715" customFormat="1" ht="71.45" customHeight="1" x14ac:dyDescent="0.4">
      <c r="B27" s="1102">
        <v>3</v>
      </c>
      <c r="C27" s="1103" t="s">
        <v>2818</v>
      </c>
      <c r="D27" s="1103" t="s">
        <v>2999</v>
      </c>
      <c r="E27" s="1103" t="s">
        <v>1689</v>
      </c>
      <c r="F27" s="1103" t="s">
        <v>2819</v>
      </c>
      <c r="G27" s="1103" t="s">
        <v>25</v>
      </c>
      <c r="H27" s="1103" t="s">
        <v>52</v>
      </c>
      <c r="I27" s="1103">
        <v>335.4</v>
      </c>
      <c r="J27" s="1104">
        <v>154.5</v>
      </c>
      <c r="K27" s="1104">
        <v>0</v>
      </c>
      <c r="L27" s="1106">
        <v>33000</v>
      </c>
      <c r="M27" s="1104">
        <v>23.4</v>
      </c>
      <c r="N27" s="1104">
        <v>0</v>
      </c>
      <c r="O27" s="1103" t="s">
        <v>2611</v>
      </c>
      <c r="P27" s="1103">
        <v>536.39</v>
      </c>
      <c r="Q27" s="1103">
        <v>322</v>
      </c>
      <c r="R27" s="1103">
        <v>57.5</v>
      </c>
      <c r="S27" s="1103" t="s">
        <v>2613</v>
      </c>
      <c r="T27" s="1107" t="s">
        <v>3129</v>
      </c>
      <c r="U27" s="1101"/>
      <c r="V27" s="1085"/>
      <c r="W27" s="1094"/>
      <c r="X27" s="1085"/>
      <c r="Y27" s="1085"/>
      <c r="Z27" s="1085"/>
      <c r="AA27" s="1085"/>
      <c r="AB27" s="1085"/>
      <c r="AC27" s="1085"/>
      <c r="AD27" s="1085"/>
      <c r="AE27" s="1085"/>
      <c r="AF27" s="1085"/>
    </row>
    <row r="28" spans="2:32" s="715" customFormat="1" ht="45" customHeight="1" x14ac:dyDescent="0.4">
      <c r="B28" s="1102">
        <v>4</v>
      </c>
      <c r="C28" s="1108" t="s">
        <v>2339</v>
      </c>
      <c r="D28" s="1108" t="s">
        <v>2405</v>
      </c>
      <c r="E28" s="1108" t="s">
        <v>2825</v>
      </c>
      <c r="F28" s="1108" t="s">
        <v>2826</v>
      </c>
      <c r="G28" s="1108" t="s">
        <v>30</v>
      </c>
      <c r="H28" s="1103" t="s">
        <v>52</v>
      </c>
      <c r="I28" s="1104">
        <v>92</v>
      </c>
      <c r="J28" s="1104">
        <v>146.80000000000001</v>
      </c>
      <c r="K28" s="1104"/>
      <c r="L28" s="1104">
        <v>13500</v>
      </c>
      <c r="M28" s="1104">
        <v>60</v>
      </c>
      <c r="N28" s="1104"/>
      <c r="O28" s="1104"/>
      <c r="P28" s="1104">
        <v>85.9</v>
      </c>
      <c r="Q28" s="1104">
        <v>184.7</v>
      </c>
      <c r="R28" s="1105">
        <v>1.7</v>
      </c>
      <c r="S28" s="1104"/>
      <c r="T28" s="1109" t="s">
        <v>3132</v>
      </c>
      <c r="U28" s="1101"/>
      <c r="V28" s="1085"/>
      <c r="W28" s="1094"/>
      <c r="X28" s="1085"/>
      <c r="Y28" s="1085"/>
      <c r="Z28" s="1085"/>
      <c r="AA28" s="1085"/>
      <c r="AB28" s="1085"/>
      <c r="AC28" s="1085"/>
      <c r="AD28" s="1085"/>
      <c r="AE28" s="1085"/>
      <c r="AF28" s="1085"/>
    </row>
    <row r="29" spans="2:32" s="715" customFormat="1" ht="45" customHeight="1" x14ac:dyDescent="0.4">
      <c r="B29" s="1102">
        <v>5</v>
      </c>
      <c r="C29" s="1108" t="s">
        <v>2339</v>
      </c>
      <c r="D29" s="1108" t="s">
        <v>2405</v>
      </c>
      <c r="E29" s="1108" t="s">
        <v>2825</v>
      </c>
      <c r="F29" s="1108" t="s">
        <v>2832</v>
      </c>
      <c r="G29" s="1108" t="s">
        <v>30</v>
      </c>
      <c r="H29" s="1103" t="s">
        <v>52</v>
      </c>
      <c r="I29" s="1104">
        <v>38.79</v>
      </c>
      <c r="J29" s="1104">
        <v>299</v>
      </c>
      <c r="K29" s="1104"/>
      <c r="L29" s="1110">
        <v>18000</v>
      </c>
      <c r="M29" s="1104">
        <v>225</v>
      </c>
      <c r="N29" s="1104"/>
      <c r="O29" s="1111"/>
      <c r="P29" s="1104">
        <v>137</v>
      </c>
      <c r="Q29" s="1104">
        <v>251.7</v>
      </c>
      <c r="R29" s="1104">
        <v>2.4</v>
      </c>
      <c r="S29" s="1104"/>
      <c r="T29" s="1109" t="s">
        <v>3132</v>
      </c>
      <c r="U29" s="1101"/>
      <c r="V29" s="1085"/>
      <c r="W29" s="1094"/>
      <c r="X29" s="1085"/>
      <c r="Y29" s="1085"/>
      <c r="Z29" s="1085"/>
      <c r="AA29" s="1085"/>
      <c r="AB29" s="1085"/>
      <c r="AC29" s="1085"/>
      <c r="AD29" s="1085"/>
      <c r="AE29" s="1085"/>
      <c r="AF29" s="1085"/>
    </row>
    <row r="30" spans="2:32" s="715" customFormat="1" ht="45" customHeight="1" x14ac:dyDescent="0.4">
      <c r="B30" s="1102">
        <v>6</v>
      </c>
      <c r="C30" s="1108" t="s">
        <v>2339</v>
      </c>
      <c r="D30" s="1108" t="s">
        <v>2405</v>
      </c>
      <c r="E30" s="1108" t="s">
        <v>2825</v>
      </c>
      <c r="F30" s="1108" t="s">
        <v>2837</v>
      </c>
      <c r="G30" s="1108" t="s">
        <v>30</v>
      </c>
      <c r="H30" s="1103" t="s">
        <v>52</v>
      </c>
      <c r="I30" s="1103">
        <v>18.3</v>
      </c>
      <c r="J30" s="1104">
        <v>175</v>
      </c>
      <c r="K30" s="1104"/>
      <c r="L30" s="1106">
        <v>10000</v>
      </c>
      <c r="M30" s="1104">
        <v>120</v>
      </c>
      <c r="N30" s="1104"/>
      <c r="O30" s="1103"/>
      <c r="P30" s="1103">
        <v>89.4</v>
      </c>
      <c r="Q30" s="1103">
        <v>161.6</v>
      </c>
      <c r="R30" s="1103">
        <v>1.7</v>
      </c>
      <c r="S30" s="1103"/>
      <c r="T30" s="1109" t="s">
        <v>3132</v>
      </c>
      <c r="U30" s="1101"/>
      <c r="V30" s="1085"/>
      <c r="W30" s="1094"/>
      <c r="X30" s="1085"/>
      <c r="Y30" s="1085"/>
      <c r="Z30" s="1085"/>
      <c r="AA30" s="1085"/>
      <c r="AB30" s="1085"/>
      <c r="AC30" s="1085"/>
      <c r="AD30" s="1085"/>
      <c r="AE30" s="1085"/>
      <c r="AF30" s="1085"/>
    </row>
    <row r="31" spans="2:32" s="715" customFormat="1" ht="45" customHeight="1" x14ac:dyDescent="0.4">
      <c r="B31" s="1102">
        <v>7</v>
      </c>
      <c r="C31" s="1108" t="s">
        <v>3059</v>
      </c>
      <c r="D31" s="1108" t="s">
        <v>2405</v>
      </c>
      <c r="E31" s="1108" t="s">
        <v>2825</v>
      </c>
      <c r="F31" s="1108" t="s">
        <v>3133</v>
      </c>
      <c r="G31" s="1108" t="s">
        <v>30</v>
      </c>
      <c r="H31" s="1103" t="s">
        <v>52</v>
      </c>
      <c r="I31" s="1108">
        <v>62.6</v>
      </c>
      <c r="J31" s="1112"/>
      <c r="K31" s="1112"/>
      <c r="L31" s="1113">
        <v>18400</v>
      </c>
      <c r="M31" s="1112">
        <v>19.2</v>
      </c>
      <c r="N31" s="1112">
        <v>0</v>
      </c>
      <c r="O31" s="1108"/>
      <c r="P31" s="1108"/>
      <c r="Q31" s="1108"/>
      <c r="R31" s="1108"/>
      <c r="S31" s="1108"/>
      <c r="T31" s="1114" t="s">
        <v>2972</v>
      </c>
      <c r="U31" s="1101"/>
      <c r="V31" s="1085"/>
      <c r="W31" s="1094"/>
      <c r="X31" s="1085"/>
      <c r="Y31" s="1085"/>
      <c r="Z31" s="1085"/>
      <c r="AA31" s="1085"/>
      <c r="AB31" s="1085"/>
      <c r="AC31" s="1085"/>
      <c r="AD31" s="1085"/>
      <c r="AE31" s="1085"/>
      <c r="AF31" s="1085"/>
    </row>
    <row r="32" spans="2:32" s="715" customFormat="1" ht="45" customHeight="1" x14ac:dyDescent="0.4">
      <c r="B32" s="1102">
        <v>8</v>
      </c>
      <c r="C32" s="1108" t="s">
        <v>3059</v>
      </c>
      <c r="D32" s="1108" t="s">
        <v>2405</v>
      </c>
      <c r="E32" s="1108" t="s">
        <v>2825</v>
      </c>
      <c r="F32" s="1108" t="s">
        <v>3134</v>
      </c>
      <c r="G32" s="1108" t="s">
        <v>30</v>
      </c>
      <c r="H32" s="1103" t="s">
        <v>52</v>
      </c>
      <c r="I32" s="1108">
        <v>193</v>
      </c>
      <c r="J32" s="1112"/>
      <c r="K32" s="1112"/>
      <c r="L32" s="1113"/>
      <c r="M32" s="1112"/>
      <c r="N32" s="1112"/>
      <c r="O32" s="1108"/>
      <c r="P32" s="1108"/>
      <c r="Q32" s="1108"/>
      <c r="R32" s="1108"/>
      <c r="S32" s="1108"/>
      <c r="T32" s="1114" t="s">
        <v>2972</v>
      </c>
      <c r="U32" s="1101"/>
      <c r="V32" s="1085"/>
      <c r="W32" s="1094"/>
      <c r="X32" s="1085"/>
      <c r="Y32" s="1085"/>
      <c r="Z32" s="1085"/>
      <c r="AA32" s="1085"/>
      <c r="AB32" s="1085"/>
      <c r="AC32" s="1085"/>
      <c r="AD32" s="1085"/>
      <c r="AE32" s="1085"/>
      <c r="AF32" s="1085"/>
    </row>
    <row r="33" spans="2:32" s="715" customFormat="1" ht="52.5" x14ac:dyDescent="0.4">
      <c r="B33" s="1102">
        <v>9</v>
      </c>
      <c r="C33" s="1115" t="s">
        <v>3135</v>
      </c>
      <c r="D33" s="1112" t="s">
        <v>136</v>
      </c>
      <c r="E33" s="1108" t="s">
        <v>2984</v>
      </c>
      <c r="F33" s="1112" t="s">
        <v>3136</v>
      </c>
      <c r="G33" s="1108" t="s">
        <v>25</v>
      </c>
      <c r="H33" s="1103" t="s">
        <v>52</v>
      </c>
      <c r="I33" s="1112">
        <v>0</v>
      </c>
      <c r="J33" s="1112">
        <v>2.54</v>
      </c>
      <c r="K33" s="1112">
        <v>0.14000000000000001</v>
      </c>
      <c r="L33" s="1112">
        <v>0</v>
      </c>
      <c r="M33" s="1112">
        <v>3.5</v>
      </c>
      <c r="N33" s="1112">
        <v>150</v>
      </c>
      <c r="O33" s="1112" t="s">
        <v>2611</v>
      </c>
      <c r="P33" s="1112">
        <v>541</v>
      </c>
      <c r="Q33" s="1112">
        <v>1060</v>
      </c>
      <c r="R33" s="1112"/>
      <c r="S33" s="1112" t="s">
        <v>2611</v>
      </c>
      <c r="T33" s="1116" t="s">
        <v>3137</v>
      </c>
      <c r="U33" s="1101"/>
      <c r="V33" s="1085"/>
      <c r="W33" s="1094"/>
      <c r="X33" s="1085"/>
      <c r="Y33" s="1085"/>
      <c r="Z33" s="1085"/>
      <c r="AA33" s="1085"/>
      <c r="AB33" s="1085"/>
      <c r="AC33" s="1085"/>
      <c r="AD33" s="1085"/>
      <c r="AE33" s="1085"/>
      <c r="AF33" s="1085"/>
    </row>
    <row r="34" spans="2:32" s="715" customFormat="1" ht="52.5" x14ac:dyDescent="0.4">
      <c r="B34" s="1102">
        <v>10</v>
      </c>
      <c r="C34" s="1117" t="s">
        <v>3053</v>
      </c>
      <c r="D34" s="1118" t="s">
        <v>3138</v>
      </c>
      <c r="E34" s="1117" t="s">
        <v>1804</v>
      </c>
      <c r="F34" s="1119" t="s">
        <v>3139</v>
      </c>
      <c r="G34" s="1117" t="s">
        <v>1192</v>
      </c>
      <c r="H34" s="1120" t="s">
        <v>52</v>
      </c>
      <c r="I34" s="1119">
        <v>5.18</v>
      </c>
      <c r="J34" s="1119">
        <v>503.2</v>
      </c>
      <c r="K34" s="1119">
        <v>0</v>
      </c>
      <c r="L34" s="1119">
        <v>7500</v>
      </c>
      <c r="M34" s="1119">
        <v>135</v>
      </c>
      <c r="N34" s="1119">
        <v>0</v>
      </c>
      <c r="O34" s="1119" t="s">
        <v>1186</v>
      </c>
      <c r="P34" s="1119">
        <v>160</v>
      </c>
      <c r="Q34" s="1119"/>
      <c r="R34" s="1119"/>
      <c r="S34" s="1119" t="s">
        <v>2611</v>
      </c>
      <c r="T34" s="1116" t="s">
        <v>3140</v>
      </c>
      <c r="U34" s="1101"/>
      <c r="V34" s="1085"/>
      <c r="W34" s="1094"/>
      <c r="X34" s="1085"/>
      <c r="Y34" s="1085"/>
      <c r="Z34" s="1085"/>
      <c r="AA34" s="1085"/>
      <c r="AB34" s="1085"/>
      <c r="AC34" s="1085"/>
      <c r="AD34" s="1085"/>
      <c r="AE34" s="1085"/>
      <c r="AF34" s="1085"/>
    </row>
    <row r="35" spans="2:32" s="715" customFormat="1" ht="45" customHeight="1" x14ac:dyDescent="0.4">
      <c r="B35" s="1102">
        <v>11</v>
      </c>
      <c r="C35" s="1117" t="s">
        <v>3141</v>
      </c>
      <c r="D35" s="1118" t="s">
        <v>3142</v>
      </c>
      <c r="E35" s="1117" t="s">
        <v>3143</v>
      </c>
      <c r="F35" s="1119" t="s">
        <v>3144</v>
      </c>
      <c r="G35" s="1117" t="s">
        <v>30</v>
      </c>
      <c r="H35" s="1120" t="s">
        <v>366</v>
      </c>
      <c r="I35" s="1119">
        <v>13.6</v>
      </c>
      <c r="J35" s="1119">
        <v>376</v>
      </c>
      <c r="K35" s="1119">
        <v>0</v>
      </c>
      <c r="L35" s="1119">
        <v>3000</v>
      </c>
      <c r="M35" s="1119">
        <v>0</v>
      </c>
      <c r="N35" s="1119">
        <v>0</v>
      </c>
      <c r="O35" s="1119"/>
      <c r="P35" s="1121"/>
      <c r="Q35" s="1119"/>
      <c r="R35" s="1119"/>
      <c r="S35" s="1119"/>
      <c r="T35" s="1122" t="s">
        <v>3145</v>
      </c>
      <c r="U35" s="1101"/>
      <c r="V35" s="1085"/>
      <c r="W35" s="1094"/>
      <c r="X35" s="1085"/>
      <c r="Y35" s="1085"/>
      <c r="Z35" s="1085"/>
      <c r="AA35" s="1085"/>
      <c r="AB35" s="1085"/>
      <c r="AC35" s="1085"/>
      <c r="AD35" s="1085"/>
      <c r="AE35" s="1085"/>
      <c r="AF35" s="1085"/>
    </row>
    <row r="36" spans="2:32" s="715" customFormat="1" ht="45" customHeight="1" x14ac:dyDescent="0.4">
      <c r="B36" s="1123">
        <v>12</v>
      </c>
      <c r="C36" s="1124" t="s">
        <v>3146</v>
      </c>
      <c r="D36" s="1125" t="s">
        <v>28</v>
      </c>
      <c r="E36" s="1124" t="s">
        <v>3147</v>
      </c>
      <c r="F36" s="1126" t="s">
        <v>3148</v>
      </c>
      <c r="G36" s="1124" t="s">
        <v>25</v>
      </c>
      <c r="H36" s="1124" t="s">
        <v>52</v>
      </c>
      <c r="I36" s="1126">
        <v>0</v>
      </c>
      <c r="J36" s="1126">
        <v>637</v>
      </c>
      <c r="K36" s="1126">
        <v>11</v>
      </c>
      <c r="L36" s="1126">
        <v>0</v>
      </c>
      <c r="M36" s="1126">
        <v>140</v>
      </c>
      <c r="N36" s="1126">
        <v>0</v>
      </c>
      <c r="O36" s="1126"/>
      <c r="P36" s="1127">
        <v>100</v>
      </c>
      <c r="Q36" s="1126"/>
      <c r="R36" s="1126"/>
      <c r="S36" s="1126">
        <v>2025</v>
      </c>
      <c r="T36" s="1128" t="s">
        <v>3149</v>
      </c>
      <c r="U36" s="1101"/>
      <c r="V36" s="1085"/>
      <c r="W36" s="1094"/>
      <c r="X36" s="1085"/>
      <c r="Y36" s="1085"/>
      <c r="Z36" s="1085"/>
      <c r="AA36" s="1085"/>
      <c r="AB36" s="1085"/>
      <c r="AC36" s="1085"/>
      <c r="AD36" s="1085"/>
      <c r="AE36" s="1085"/>
      <c r="AF36" s="1085"/>
    </row>
    <row r="37" spans="2:32" s="715" customFormat="1" ht="45" customHeight="1" x14ac:dyDescent="0.4">
      <c r="B37" s="1123">
        <v>13</v>
      </c>
      <c r="C37" s="1124" t="s">
        <v>3150</v>
      </c>
      <c r="D37" s="1125" t="s">
        <v>2999</v>
      </c>
      <c r="E37" s="1124" t="s">
        <v>1804</v>
      </c>
      <c r="F37" s="1126" t="s">
        <v>3151</v>
      </c>
      <c r="G37" s="1124" t="s">
        <v>30</v>
      </c>
      <c r="H37" s="1124" t="s">
        <v>52</v>
      </c>
      <c r="I37" s="1126">
        <v>21</v>
      </c>
      <c r="J37" s="1126">
        <v>89.6</v>
      </c>
      <c r="K37" s="1126">
        <v>0</v>
      </c>
      <c r="L37" s="1126">
        <v>4000</v>
      </c>
      <c r="M37" s="1126">
        <v>35</v>
      </c>
      <c r="N37" s="1126">
        <v>0</v>
      </c>
      <c r="O37" s="1126" t="s">
        <v>3152</v>
      </c>
      <c r="P37" s="1127">
        <v>96</v>
      </c>
      <c r="Q37" s="1126">
        <v>210</v>
      </c>
      <c r="R37" s="1126">
        <v>7</v>
      </c>
      <c r="S37" s="1126" t="s">
        <v>2611</v>
      </c>
      <c r="T37" s="1128" t="s">
        <v>3149</v>
      </c>
      <c r="U37" s="1101"/>
      <c r="V37" s="1085"/>
      <c r="W37" s="1094"/>
      <c r="X37" s="1085"/>
      <c r="Y37" s="1085"/>
      <c r="Z37" s="1085"/>
      <c r="AA37" s="1085"/>
      <c r="AB37" s="1085"/>
      <c r="AC37" s="1085"/>
      <c r="AD37" s="1085"/>
      <c r="AE37" s="1085"/>
      <c r="AF37" s="1085"/>
    </row>
    <row r="38" spans="2:32" s="1137" customFormat="1" ht="45" customHeight="1" thickBot="1" x14ac:dyDescent="0.45">
      <c r="B38" s="1123"/>
      <c r="C38" s="1129"/>
      <c r="D38" s="1130"/>
      <c r="E38" s="1129"/>
      <c r="F38" s="1131"/>
      <c r="G38" s="1129"/>
      <c r="H38" s="1129"/>
      <c r="I38" s="1131"/>
      <c r="J38" s="1131"/>
      <c r="K38" s="1131"/>
      <c r="L38" s="1132"/>
      <c r="M38" s="1131"/>
      <c r="N38" s="1131"/>
      <c r="O38" s="1131"/>
      <c r="P38" s="1131"/>
      <c r="Q38" s="1131"/>
      <c r="R38" s="1131"/>
      <c r="S38" s="1131"/>
      <c r="T38" s="1133"/>
      <c r="U38" s="1134"/>
      <c r="V38" s="1135"/>
      <c r="W38" s="1136"/>
      <c r="X38" s="1135"/>
      <c r="Y38" s="1135"/>
      <c r="Z38" s="1135"/>
      <c r="AA38" s="1135"/>
      <c r="AB38" s="1135"/>
      <c r="AC38" s="1135"/>
      <c r="AD38" s="1135"/>
      <c r="AE38" s="1135"/>
      <c r="AF38" s="1135"/>
    </row>
    <row r="39" spans="2:32" s="715" customFormat="1" ht="45" customHeight="1" thickBot="1" x14ac:dyDescent="0.45">
      <c r="B39" s="1138"/>
      <c r="C39" s="1139"/>
      <c r="D39" s="1139"/>
      <c r="E39" s="1139"/>
      <c r="F39" s="1139"/>
      <c r="G39" s="1139"/>
      <c r="H39" s="1139"/>
      <c r="I39" s="1139"/>
      <c r="J39" s="1140"/>
      <c r="K39" s="1140"/>
      <c r="L39" s="1140"/>
      <c r="M39" s="1140"/>
      <c r="N39" s="1140"/>
      <c r="O39" s="1139"/>
      <c r="P39" s="1139"/>
      <c r="Q39" s="1139"/>
      <c r="R39" s="1139"/>
      <c r="S39" s="1139"/>
      <c r="T39" s="1139"/>
      <c r="W39" s="1084"/>
      <c r="Y39" s="1085"/>
      <c r="Z39" s="1085"/>
      <c r="AA39" s="1085"/>
      <c r="AB39" s="1085"/>
      <c r="AC39" s="1085"/>
      <c r="AD39" s="1085"/>
      <c r="AE39" s="1085"/>
      <c r="AF39" s="1085"/>
    </row>
    <row r="40" spans="2:32" s="715" customFormat="1" ht="45" customHeight="1" thickBot="1" x14ac:dyDescent="0.45">
      <c r="B40" s="1414" t="s">
        <v>3153</v>
      </c>
      <c r="C40" s="1415"/>
      <c r="D40" s="1415"/>
      <c r="E40" s="1415"/>
      <c r="F40" s="1415"/>
      <c r="G40" s="1415"/>
      <c r="H40" s="1415"/>
      <c r="I40" s="1415"/>
      <c r="J40" s="1415"/>
      <c r="K40" s="1415"/>
      <c r="L40" s="1415"/>
      <c r="M40" s="1415"/>
      <c r="N40" s="1415"/>
      <c r="O40" s="1415"/>
      <c r="P40" s="1415"/>
      <c r="Q40" s="1415"/>
      <c r="R40" s="1415"/>
      <c r="S40" s="1415"/>
      <c r="T40" s="1415"/>
      <c r="U40" s="1415"/>
      <c r="V40" s="1415"/>
      <c r="W40" s="1416"/>
      <c r="Y40" s="1085"/>
      <c r="Z40" s="1085"/>
      <c r="AA40" s="1085"/>
      <c r="AB40" s="1085"/>
      <c r="AC40" s="1085"/>
      <c r="AD40" s="1085"/>
      <c r="AE40" s="1085"/>
      <c r="AF40" s="1085"/>
    </row>
    <row r="41" spans="2:32" s="715" customFormat="1" ht="45" customHeight="1" thickBot="1" x14ac:dyDescent="0.45">
      <c r="B41" s="1419" t="s">
        <v>3154</v>
      </c>
      <c r="C41" s="1420"/>
      <c r="D41" s="1142">
        <f>G45</f>
        <v>10000000</v>
      </c>
      <c r="E41" s="1421"/>
      <c r="F41" s="1421"/>
      <c r="G41" s="1421"/>
      <c r="H41" s="1422"/>
      <c r="I41" s="714"/>
      <c r="J41" s="714"/>
      <c r="K41" s="714"/>
      <c r="L41" s="714"/>
      <c r="M41" s="714"/>
      <c r="N41" s="714"/>
      <c r="O41" s="714"/>
      <c r="P41" s="714"/>
      <c r="Q41" s="714"/>
      <c r="R41" s="714"/>
      <c r="S41" s="714"/>
      <c r="T41" s="714"/>
      <c r="U41" s="714"/>
      <c r="V41" s="714"/>
      <c r="W41" s="1143"/>
      <c r="Y41" s="1085"/>
      <c r="Z41" s="1085"/>
      <c r="AA41" s="1085"/>
      <c r="AB41" s="1085"/>
      <c r="AC41" s="1085"/>
      <c r="AD41" s="1085"/>
      <c r="AE41" s="1085"/>
      <c r="AF41" s="1085"/>
    </row>
    <row r="42" spans="2:32" s="715" customFormat="1" ht="76.5" customHeight="1" thickBot="1" x14ac:dyDescent="0.45">
      <c r="B42" s="1144" t="s">
        <v>9</v>
      </c>
      <c r="C42" s="1145" t="s">
        <v>479</v>
      </c>
      <c r="D42" s="1145" t="s">
        <v>480</v>
      </c>
      <c r="E42" s="1141" t="s">
        <v>481</v>
      </c>
      <c r="F42" s="1145" t="s">
        <v>482</v>
      </c>
      <c r="G42" s="1145" t="s">
        <v>483</v>
      </c>
      <c r="H42" s="1146" t="s">
        <v>484</v>
      </c>
      <c r="W42" s="1084"/>
      <c r="Y42" s="1085"/>
      <c r="Z42" s="1085"/>
      <c r="AA42" s="1085"/>
      <c r="AB42" s="1085"/>
      <c r="AC42" s="1085"/>
      <c r="AD42" s="1085"/>
      <c r="AE42" s="1085"/>
      <c r="AF42" s="1085"/>
    </row>
    <row r="43" spans="2:32" s="715" customFormat="1" ht="79.5" x14ac:dyDescent="0.4">
      <c r="B43" s="1147">
        <v>1</v>
      </c>
      <c r="C43" s="1148" t="s">
        <v>485</v>
      </c>
      <c r="D43" s="1148" t="s">
        <v>486</v>
      </c>
      <c r="E43" s="1149">
        <v>250000</v>
      </c>
      <c r="F43" s="1150">
        <v>0</v>
      </c>
      <c r="G43" s="1150">
        <f>E43*F43</f>
        <v>0</v>
      </c>
      <c r="H43" s="1151"/>
      <c r="W43" s="1084"/>
      <c r="Y43" s="1085"/>
      <c r="Z43" s="1085"/>
      <c r="AA43" s="1085"/>
      <c r="AB43" s="1085"/>
      <c r="AC43" s="1085"/>
      <c r="AD43" s="1085"/>
      <c r="AE43" s="1085"/>
      <c r="AF43" s="1085"/>
    </row>
    <row r="44" spans="2:32" s="715" customFormat="1" ht="134.44999999999999" customHeight="1" thickBot="1" x14ac:dyDescent="0.45">
      <c r="B44" s="1152">
        <v>2</v>
      </c>
      <c r="C44" s="1153" t="s">
        <v>487</v>
      </c>
      <c r="D44" s="1153" t="s">
        <v>488</v>
      </c>
      <c r="E44" s="1154">
        <v>5000000</v>
      </c>
      <c r="F44" s="1155">
        <v>2</v>
      </c>
      <c r="G44" s="1155">
        <f t="shared" ref="G44" si="0">E44*F44</f>
        <v>10000000</v>
      </c>
      <c r="H44" s="1156"/>
      <c r="W44" s="1084"/>
      <c r="Y44" s="1085"/>
      <c r="Z44" s="1085"/>
      <c r="AA44" s="1085"/>
      <c r="AB44" s="1085"/>
      <c r="AC44" s="1085"/>
      <c r="AD44" s="1085"/>
      <c r="AE44" s="1085"/>
      <c r="AF44" s="1085"/>
    </row>
    <row r="45" spans="2:32" s="1160" customFormat="1" ht="56.1" customHeight="1" thickBot="1" x14ac:dyDescent="0.3">
      <c r="B45" s="1404" t="s">
        <v>2323</v>
      </c>
      <c r="C45" s="1405"/>
      <c r="D45" s="1405"/>
      <c r="E45" s="1405"/>
      <c r="F45" s="1405"/>
      <c r="G45" s="1157">
        <f>SUM(G43:G44)</f>
        <v>10000000</v>
      </c>
      <c r="H45" s="1092"/>
      <c r="I45" s="1158"/>
      <c r="J45" s="1158"/>
      <c r="K45" s="1158"/>
      <c r="L45" s="1158"/>
      <c r="M45" s="1158"/>
      <c r="N45" s="1158"/>
      <c r="O45" s="1158"/>
      <c r="P45" s="1158"/>
      <c r="Q45" s="1158"/>
      <c r="R45" s="1158"/>
      <c r="S45" s="1158"/>
      <c r="T45" s="1158"/>
      <c r="U45" s="1158"/>
      <c r="V45" s="1158"/>
      <c r="W45" s="1159"/>
      <c r="Y45" s="1161"/>
      <c r="Z45" s="1161"/>
      <c r="AA45" s="1161"/>
      <c r="AB45" s="1161"/>
      <c r="AC45" s="1161"/>
      <c r="AD45" s="1161"/>
      <c r="AE45" s="1161"/>
      <c r="AF45" s="1161"/>
    </row>
    <row r="46" spans="2:32" x14ac:dyDescent="0.3">
      <c r="W46"/>
      <c r="X46"/>
    </row>
    <row r="47" spans="2:32" x14ac:dyDescent="0.3">
      <c r="W47"/>
      <c r="X47"/>
    </row>
    <row r="48" spans="2:32" x14ac:dyDescent="0.3">
      <c r="W48"/>
      <c r="X48"/>
    </row>
  </sheetData>
  <mergeCells count="8">
    <mergeCell ref="B45:F45"/>
    <mergeCell ref="B12:W16"/>
    <mergeCell ref="B18:P20"/>
    <mergeCell ref="B22:W22"/>
    <mergeCell ref="B23:T23"/>
    <mergeCell ref="B40:W40"/>
    <mergeCell ref="B41:C41"/>
    <mergeCell ref="E41:H4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5:H22"/>
  <sheetViews>
    <sheetView workbookViewId="0">
      <selection activeCell="Q21" sqref="Q21"/>
    </sheetView>
  </sheetViews>
  <sheetFormatPr defaultRowHeight="15" x14ac:dyDescent="0.25"/>
  <sheetData>
    <row r="15" spans="7:8" x14ac:dyDescent="0.25">
      <c r="G15" s="1076" t="s">
        <v>28</v>
      </c>
      <c r="H15" s="1076" t="s">
        <v>3023</v>
      </c>
    </row>
    <row r="16" spans="7:8" x14ac:dyDescent="0.25">
      <c r="G16" s="1076" t="s">
        <v>28</v>
      </c>
      <c r="H16" s="1076" t="s">
        <v>3024</v>
      </c>
    </row>
    <row r="17" spans="7:8" x14ac:dyDescent="0.25">
      <c r="G17" s="1076" t="s">
        <v>28</v>
      </c>
      <c r="H17" s="1076" t="s">
        <v>3025</v>
      </c>
    </row>
    <row r="18" spans="7:8" x14ac:dyDescent="0.25">
      <c r="G18" s="1076" t="s">
        <v>28</v>
      </c>
      <c r="H18" s="1076" t="s">
        <v>3026</v>
      </c>
    </row>
    <row r="19" spans="7:8" x14ac:dyDescent="0.25">
      <c r="G19" s="1076" t="s">
        <v>28</v>
      </c>
      <c r="H19" s="1076" t="s">
        <v>3027</v>
      </c>
    </row>
    <row r="20" spans="7:8" x14ac:dyDescent="0.25">
      <c r="G20" s="1076" t="s">
        <v>28</v>
      </c>
      <c r="H20" s="1076" t="s">
        <v>3028</v>
      </c>
    </row>
    <row r="21" spans="7:8" x14ac:dyDescent="0.25">
      <c r="G21" s="1076" t="s">
        <v>28</v>
      </c>
      <c r="H21" s="1076" t="s">
        <v>3029</v>
      </c>
    </row>
    <row r="22" spans="7:8" x14ac:dyDescent="0.25">
      <c r="G22" s="1076" t="s">
        <v>28</v>
      </c>
      <c r="H22" s="1076" t="s">
        <v>3030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U16"/>
  <sheetViews>
    <sheetView workbookViewId="0">
      <selection activeCell="O4" sqref="O4"/>
    </sheetView>
  </sheetViews>
  <sheetFormatPr defaultRowHeight="15" x14ac:dyDescent="0.25"/>
  <cols>
    <col min="6" max="6" width="10.5703125" bestFit="1" customWidth="1"/>
    <col min="7" max="7" width="25.28515625" customWidth="1"/>
    <col min="9" max="9" width="28.85546875" customWidth="1"/>
    <col min="21" max="21" width="48.42578125" bestFit="1" customWidth="1"/>
  </cols>
  <sheetData>
    <row r="3" spans="5:21" x14ac:dyDescent="0.25">
      <c r="E3" t="s">
        <v>9</v>
      </c>
      <c r="F3" t="s">
        <v>10</v>
      </c>
      <c r="G3" t="s">
        <v>12</v>
      </c>
      <c r="H3" t="s">
        <v>40</v>
      </c>
      <c r="I3" t="s">
        <v>41</v>
      </c>
      <c r="J3" t="s">
        <v>42</v>
      </c>
      <c r="K3" t="s">
        <v>43</v>
      </c>
      <c r="L3" t="s">
        <v>14</v>
      </c>
      <c r="M3" t="s">
        <v>44</v>
      </c>
      <c r="N3" t="s">
        <v>45</v>
      </c>
      <c r="O3" t="s">
        <v>2562</v>
      </c>
      <c r="P3" t="s">
        <v>2563</v>
      </c>
      <c r="Q3" t="s">
        <v>2973</v>
      </c>
      <c r="R3" t="s">
        <v>2565</v>
      </c>
      <c r="S3" t="s">
        <v>2566</v>
      </c>
      <c r="T3" t="s">
        <v>2567</v>
      </c>
      <c r="U3" t="s">
        <v>21</v>
      </c>
    </row>
    <row r="4" spans="5:21" x14ac:dyDescent="0.25">
      <c r="E4">
        <v>6</v>
      </c>
      <c r="F4" t="s">
        <v>3155</v>
      </c>
      <c r="G4" t="s">
        <v>3156</v>
      </c>
      <c r="H4" t="s">
        <v>3157</v>
      </c>
      <c r="I4" t="s">
        <v>1774</v>
      </c>
      <c r="J4" t="s">
        <v>3158</v>
      </c>
      <c r="K4" t="s">
        <v>1841</v>
      </c>
      <c r="L4" t="s">
        <v>3159</v>
      </c>
      <c r="M4" t="s">
        <v>3160</v>
      </c>
      <c r="N4" t="s">
        <v>2480</v>
      </c>
      <c r="O4" t="s">
        <v>171</v>
      </c>
      <c r="P4">
        <v>2400</v>
      </c>
      <c r="Q4" t="s">
        <v>2349</v>
      </c>
      <c r="R4">
        <v>9</v>
      </c>
      <c r="S4">
        <v>29.94</v>
      </c>
      <c r="T4" t="s">
        <v>1693</v>
      </c>
      <c r="U4" t="s">
        <v>3161</v>
      </c>
    </row>
    <row r="15" spans="5:21" x14ac:dyDescent="0.25">
      <c r="F15" s="872"/>
    </row>
    <row r="16" spans="5:21" x14ac:dyDescent="0.25">
      <c r="F16" s="872"/>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6:R124"/>
  <sheetViews>
    <sheetView topLeftCell="E48" workbookViewId="0">
      <selection activeCell="R54" sqref="R54:R63"/>
    </sheetView>
  </sheetViews>
  <sheetFormatPr defaultRowHeight="15" x14ac:dyDescent="0.25"/>
  <cols>
    <col min="5" max="5" width="19.42578125" customWidth="1"/>
    <col min="7" max="7" width="20.5703125" customWidth="1"/>
  </cols>
  <sheetData>
    <row r="6" spans="5:15" x14ac:dyDescent="0.25">
      <c r="E6" t="s">
        <v>2393</v>
      </c>
      <c r="F6" t="s">
        <v>2368</v>
      </c>
      <c r="G6" t="s">
        <v>2412</v>
      </c>
      <c r="H6" t="s">
        <v>1025</v>
      </c>
      <c r="I6" t="s">
        <v>3162</v>
      </c>
      <c r="J6" t="s">
        <v>3163</v>
      </c>
      <c r="K6" t="s">
        <v>90</v>
      </c>
      <c r="L6" t="s">
        <v>1693</v>
      </c>
      <c r="M6" t="s">
        <v>1693</v>
      </c>
      <c r="N6" t="s">
        <v>1693</v>
      </c>
      <c r="O6" t="s">
        <v>3164</v>
      </c>
    </row>
    <row r="7" spans="5:15" x14ac:dyDescent="0.25">
      <c r="E7">
        <v>45061</v>
      </c>
      <c r="F7" t="s">
        <v>3107</v>
      </c>
      <c r="G7" t="s">
        <v>3165</v>
      </c>
      <c r="H7" t="s">
        <v>1025</v>
      </c>
      <c r="I7" t="s">
        <v>3166</v>
      </c>
      <c r="J7" t="s">
        <v>3167</v>
      </c>
      <c r="K7" t="s">
        <v>1753</v>
      </c>
      <c r="L7">
        <v>0</v>
      </c>
      <c r="M7">
        <v>1</v>
      </c>
      <c r="O7" t="s">
        <v>3164</v>
      </c>
    </row>
    <row r="8" spans="5:15" x14ac:dyDescent="0.25">
      <c r="E8" t="s">
        <v>3019</v>
      </c>
      <c r="F8" t="s">
        <v>98</v>
      </c>
      <c r="G8" t="s">
        <v>3020</v>
      </c>
      <c r="H8" t="s">
        <v>1841</v>
      </c>
      <c r="I8" t="s">
        <v>622</v>
      </c>
      <c r="O8" t="s">
        <v>3168</v>
      </c>
    </row>
    <row r="9" spans="5:15" x14ac:dyDescent="0.25">
      <c r="E9" t="s">
        <v>3032</v>
      </c>
      <c r="F9" t="s">
        <v>136</v>
      </c>
      <c r="G9" t="s">
        <v>3033</v>
      </c>
      <c r="H9" t="s">
        <v>529</v>
      </c>
      <c r="I9" t="s">
        <v>3034</v>
      </c>
      <c r="J9" t="s">
        <v>3035</v>
      </c>
      <c r="K9" t="s">
        <v>2640</v>
      </c>
      <c r="L9">
        <v>0.4259</v>
      </c>
      <c r="M9">
        <v>38</v>
      </c>
      <c r="O9" t="s">
        <v>300</v>
      </c>
    </row>
    <row r="10" spans="5:15" x14ac:dyDescent="0.25">
      <c r="E10" t="s">
        <v>3169</v>
      </c>
      <c r="F10" t="s">
        <v>23</v>
      </c>
      <c r="G10" t="s">
        <v>3170</v>
      </c>
      <c r="H10" t="s">
        <v>1841</v>
      </c>
      <c r="I10" t="s">
        <v>3171</v>
      </c>
      <c r="J10" t="s">
        <v>3172</v>
      </c>
      <c r="K10" t="s">
        <v>703</v>
      </c>
      <c r="L10">
        <v>4.5999999999999999E-2</v>
      </c>
      <c r="M10">
        <v>60</v>
      </c>
      <c r="N10" t="s">
        <v>2613</v>
      </c>
      <c r="O10" t="s">
        <v>300</v>
      </c>
    </row>
    <row r="11" spans="5:15" x14ac:dyDescent="0.25">
      <c r="E11" t="s">
        <v>3173</v>
      </c>
      <c r="F11" t="s">
        <v>28</v>
      </c>
      <c r="G11" t="s">
        <v>3174</v>
      </c>
      <c r="H11" t="s">
        <v>1025</v>
      </c>
      <c r="I11" t="s">
        <v>3175</v>
      </c>
      <c r="J11" t="s">
        <v>159</v>
      </c>
      <c r="N11">
        <v>44986</v>
      </c>
      <c r="O11" t="s">
        <v>173</v>
      </c>
    </row>
    <row r="12" spans="5:15" x14ac:dyDescent="0.25">
      <c r="E12" t="s">
        <v>3173</v>
      </c>
      <c r="F12" t="s">
        <v>28</v>
      </c>
      <c r="G12" t="s">
        <v>3176</v>
      </c>
      <c r="H12" t="s">
        <v>1025</v>
      </c>
      <c r="I12" t="s">
        <v>3175</v>
      </c>
      <c r="J12" t="s">
        <v>159</v>
      </c>
      <c r="N12">
        <v>44986</v>
      </c>
      <c r="O12" t="s">
        <v>173</v>
      </c>
    </row>
    <row r="13" spans="5:15" x14ac:dyDescent="0.25">
      <c r="E13" t="s">
        <v>3173</v>
      </c>
      <c r="F13" t="s">
        <v>28</v>
      </c>
      <c r="G13" t="s">
        <v>3177</v>
      </c>
      <c r="H13" t="s">
        <v>1025</v>
      </c>
      <c r="I13" t="s">
        <v>3175</v>
      </c>
      <c r="J13" t="s">
        <v>159</v>
      </c>
      <c r="N13">
        <v>44986</v>
      </c>
      <c r="O13" t="s">
        <v>173</v>
      </c>
    </row>
    <row r="14" spans="5:15" x14ac:dyDescent="0.25">
      <c r="E14" t="s">
        <v>3173</v>
      </c>
      <c r="F14" t="s">
        <v>28</v>
      </c>
      <c r="G14" t="s">
        <v>3178</v>
      </c>
      <c r="H14" t="s">
        <v>1025</v>
      </c>
      <c r="I14" t="s">
        <v>3175</v>
      </c>
      <c r="J14" t="s">
        <v>159</v>
      </c>
      <c r="N14">
        <v>44986</v>
      </c>
      <c r="O14" t="s">
        <v>173</v>
      </c>
    </row>
    <row r="15" spans="5:15" x14ac:dyDescent="0.25">
      <c r="E15" t="s">
        <v>3173</v>
      </c>
      <c r="F15" t="s">
        <v>28</v>
      </c>
      <c r="G15" t="s">
        <v>3179</v>
      </c>
      <c r="H15" t="s">
        <v>1025</v>
      </c>
      <c r="I15" t="s">
        <v>3175</v>
      </c>
      <c r="J15" t="s">
        <v>159</v>
      </c>
      <c r="N15">
        <v>44986</v>
      </c>
      <c r="O15" t="s">
        <v>173</v>
      </c>
    </row>
    <row r="16" spans="5:15" x14ac:dyDescent="0.25">
      <c r="E16" t="s">
        <v>3173</v>
      </c>
      <c r="F16" t="s">
        <v>28</v>
      </c>
      <c r="G16" t="s">
        <v>3180</v>
      </c>
      <c r="H16" t="s">
        <v>1025</v>
      </c>
      <c r="I16" t="s">
        <v>3175</v>
      </c>
      <c r="J16" t="s">
        <v>159</v>
      </c>
      <c r="N16">
        <v>44986</v>
      </c>
      <c r="O16" t="s">
        <v>173</v>
      </c>
    </row>
    <row r="17" spans="5:15" x14ac:dyDescent="0.25">
      <c r="E17" t="s">
        <v>3173</v>
      </c>
      <c r="F17" t="s">
        <v>28</v>
      </c>
      <c r="G17" t="s">
        <v>3181</v>
      </c>
      <c r="H17" t="s">
        <v>1025</v>
      </c>
      <c r="I17" t="s">
        <v>3175</v>
      </c>
      <c r="J17" t="s">
        <v>159</v>
      </c>
      <c r="N17">
        <v>44986</v>
      </c>
      <c r="O17" t="s">
        <v>173</v>
      </c>
    </row>
    <row r="18" spans="5:15" x14ac:dyDescent="0.25">
      <c r="E18" t="s">
        <v>3173</v>
      </c>
      <c r="F18" t="s">
        <v>28</v>
      </c>
      <c r="G18" t="s">
        <v>3182</v>
      </c>
      <c r="H18" t="s">
        <v>1025</v>
      </c>
      <c r="I18" t="s">
        <v>3175</v>
      </c>
      <c r="J18" t="s">
        <v>159</v>
      </c>
      <c r="N18">
        <v>44986</v>
      </c>
      <c r="O18" t="s">
        <v>173</v>
      </c>
    </row>
    <row r="19" spans="5:15" x14ac:dyDescent="0.25">
      <c r="E19" t="s">
        <v>3173</v>
      </c>
      <c r="F19" t="s">
        <v>28</v>
      </c>
      <c r="G19" t="s">
        <v>3183</v>
      </c>
      <c r="H19" t="s">
        <v>1025</v>
      </c>
      <c r="I19" t="s">
        <v>3175</v>
      </c>
      <c r="J19" t="s">
        <v>159</v>
      </c>
      <c r="N19">
        <v>44986</v>
      </c>
      <c r="O19" t="s">
        <v>173</v>
      </c>
    </row>
    <row r="20" spans="5:15" x14ac:dyDescent="0.25">
      <c r="E20" t="s">
        <v>3173</v>
      </c>
      <c r="F20" t="s">
        <v>28</v>
      </c>
      <c r="G20" t="s">
        <v>3184</v>
      </c>
      <c r="H20" t="s">
        <v>1025</v>
      </c>
      <c r="I20" t="s">
        <v>3175</v>
      </c>
      <c r="J20" t="s">
        <v>159</v>
      </c>
      <c r="N20">
        <v>44986</v>
      </c>
      <c r="O20" t="s">
        <v>173</v>
      </c>
    </row>
    <row r="21" spans="5:15" x14ac:dyDescent="0.25">
      <c r="E21" t="s">
        <v>2345</v>
      </c>
      <c r="F21" t="s">
        <v>28</v>
      </c>
      <c r="G21" t="s">
        <v>3000</v>
      </c>
      <c r="H21" t="s">
        <v>1025</v>
      </c>
      <c r="I21" t="s">
        <v>3001</v>
      </c>
      <c r="J21" t="s">
        <v>3002</v>
      </c>
      <c r="N21">
        <v>44986</v>
      </c>
      <c r="O21" t="s">
        <v>173</v>
      </c>
    </row>
    <row r="22" spans="5:15" x14ac:dyDescent="0.25">
      <c r="E22" t="s">
        <v>1889</v>
      </c>
      <c r="F22" t="s">
        <v>1890</v>
      </c>
      <c r="G22" t="s">
        <v>1891</v>
      </c>
      <c r="H22" t="s">
        <v>1025</v>
      </c>
      <c r="I22" t="s">
        <v>100</v>
      </c>
      <c r="J22" t="s">
        <v>1892</v>
      </c>
      <c r="K22" t="s">
        <v>1858</v>
      </c>
      <c r="L22" t="s">
        <v>1693</v>
      </c>
      <c r="M22" t="s">
        <v>1693</v>
      </c>
      <c r="N22" t="s">
        <v>1693</v>
      </c>
      <c r="O22" t="s">
        <v>3003</v>
      </c>
    </row>
    <row r="23" spans="5:15" x14ac:dyDescent="0.25">
      <c r="E23">
        <v>45071</v>
      </c>
      <c r="F23" t="s">
        <v>121</v>
      </c>
      <c r="G23" t="s">
        <v>3014</v>
      </c>
      <c r="H23" t="s">
        <v>1841</v>
      </c>
      <c r="I23" t="s">
        <v>3015</v>
      </c>
      <c r="J23" t="s">
        <v>3016</v>
      </c>
      <c r="K23" t="s">
        <v>3017</v>
      </c>
      <c r="L23">
        <v>0.153</v>
      </c>
      <c r="M23">
        <v>2</v>
      </c>
      <c r="N23" t="s">
        <v>2611</v>
      </c>
      <c r="O23" t="s">
        <v>3018</v>
      </c>
    </row>
    <row r="24" spans="5:15" x14ac:dyDescent="0.25">
      <c r="E24" t="s">
        <v>3004</v>
      </c>
      <c r="F24" t="s">
        <v>28</v>
      </c>
      <c r="G24" t="s">
        <v>3005</v>
      </c>
      <c r="H24" t="s">
        <v>1025</v>
      </c>
      <c r="I24" t="s">
        <v>3006</v>
      </c>
      <c r="J24" t="s">
        <v>3007</v>
      </c>
      <c r="L24">
        <v>0.13</v>
      </c>
      <c r="O24" t="s">
        <v>613</v>
      </c>
    </row>
    <row r="25" spans="5:15" x14ac:dyDescent="0.25">
      <c r="E25" t="s">
        <v>3004</v>
      </c>
      <c r="F25" t="s">
        <v>28</v>
      </c>
      <c r="G25" t="s">
        <v>3008</v>
      </c>
      <c r="H25" t="s">
        <v>1025</v>
      </c>
      <c r="I25" t="s">
        <v>3006</v>
      </c>
      <c r="J25" t="s">
        <v>3009</v>
      </c>
      <c r="L25">
        <v>0.13</v>
      </c>
      <c r="O25" t="s">
        <v>613</v>
      </c>
    </row>
    <row r="26" spans="5:15" x14ac:dyDescent="0.25">
      <c r="E26" t="s">
        <v>3004</v>
      </c>
      <c r="F26" t="s">
        <v>28</v>
      </c>
      <c r="G26" t="s">
        <v>3010</v>
      </c>
      <c r="H26" t="s">
        <v>1025</v>
      </c>
      <c r="I26" t="s">
        <v>3006</v>
      </c>
      <c r="J26" t="s">
        <v>3011</v>
      </c>
      <c r="L26">
        <v>0.13</v>
      </c>
      <c r="O26" t="s">
        <v>613</v>
      </c>
    </row>
    <row r="27" spans="5:15" x14ac:dyDescent="0.25">
      <c r="E27" t="s">
        <v>3004</v>
      </c>
      <c r="F27" t="s">
        <v>28</v>
      </c>
      <c r="G27" t="s">
        <v>3012</v>
      </c>
      <c r="H27" t="s">
        <v>1025</v>
      </c>
      <c r="I27" t="s">
        <v>3006</v>
      </c>
      <c r="J27" t="s">
        <v>3013</v>
      </c>
      <c r="L27">
        <v>0.13</v>
      </c>
      <c r="O27" t="s">
        <v>613</v>
      </c>
    </row>
    <row r="28" spans="5:15" x14ac:dyDescent="0.25">
      <c r="E28" t="s">
        <v>3004</v>
      </c>
      <c r="F28" t="s">
        <v>28</v>
      </c>
      <c r="G28" t="s">
        <v>3185</v>
      </c>
      <c r="H28" t="s">
        <v>1025</v>
      </c>
      <c r="I28" t="s">
        <v>3006</v>
      </c>
      <c r="J28" t="s">
        <v>3186</v>
      </c>
      <c r="L28">
        <v>0.13</v>
      </c>
      <c r="O28" t="s">
        <v>613</v>
      </c>
    </row>
    <row r="29" spans="5:15" x14ac:dyDescent="0.25">
      <c r="E29" t="s">
        <v>3004</v>
      </c>
      <c r="F29" t="s">
        <v>28</v>
      </c>
      <c r="G29" t="s">
        <v>3187</v>
      </c>
      <c r="H29" t="s">
        <v>1025</v>
      </c>
      <c r="I29" t="s">
        <v>3006</v>
      </c>
      <c r="J29" t="s">
        <v>3188</v>
      </c>
      <c r="L29">
        <v>0.13</v>
      </c>
      <c r="O29" t="s">
        <v>613</v>
      </c>
    </row>
    <row r="30" spans="5:15" x14ac:dyDescent="0.25">
      <c r="E30" t="s">
        <v>3004</v>
      </c>
      <c r="F30" t="s">
        <v>28</v>
      </c>
      <c r="G30" t="s">
        <v>3189</v>
      </c>
      <c r="H30" t="s">
        <v>1025</v>
      </c>
      <c r="I30" t="s">
        <v>3006</v>
      </c>
      <c r="J30" t="s">
        <v>3190</v>
      </c>
      <c r="L30">
        <v>0.13</v>
      </c>
      <c r="O30" t="s">
        <v>613</v>
      </c>
    </row>
    <row r="31" spans="5:15" x14ac:dyDescent="0.25">
      <c r="E31" t="s">
        <v>3004</v>
      </c>
      <c r="F31" t="s">
        <v>28</v>
      </c>
      <c r="G31" t="s">
        <v>3191</v>
      </c>
      <c r="H31" t="s">
        <v>1025</v>
      </c>
      <c r="I31" t="s">
        <v>3006</v>
      </c>
      <c r="J31" t="s">
        <v>3192</v>
      </c>
      <c r="L31">
        <v>0.13</v>
      </c>
      <c r="O31" t="s">
        <v>613</v>
      </c>
    </row>
    <row r="32" spans="5:15" x14ac:dyDescent="0.25">
      <c r="E32" t="s">
        <v>3004</v>
      </c>
      <c r="F32" t="s">
        <v>28</v>
      </c>
      <c r="G32" t="s">
        <v>3193</v>
      </c>
      <c r="H32" t="s">
        <v>1025</v>
      </c>
      <c r="I32" t="s">
        <v>3006</v>
      </c>
      <c r="J32" t="s">
        <v>3194</v>
      </c>
      <c r="L32">
        <v>0.13</v>
      </c>
      <c r="O32" t="s">
        <v>613</v>
      </c>
    </row>
    <row r="33" spans="5:15" x14ac:dyDescent="0.25">
      <c r="E33" t="s">
        <v>3004</v>
      </c>
      <c r="F33" t="s">
        <v>28</v>
      </c>
      <c r="G33" t="s">
        <v>3195</v>
      </c>
      <c r="H33" t="s">
        <v>1025</v>
      </c>
      <c r="I33" t="s">
        <v>3006</v>
      </c>
      <c r="J33" t="s">
        <v>3196</v>
      </c>
      <c r="L33">
        <v>0.13</v>
      </c>
      <c r="O33" t="s">
        <v>613</v>
      </c>
    </row>
    <row r="34" spans="5:15" x14ac:dyDescent="0.25">
      <c r="E34" t="s">
        <v>3004</v>
      </c>
      <c r="F34" t="s">
        <v>28</v>
      </c>
      <c r="G34" t="s">
        <v>3197</v>
      </c>
      <c r="H34" t="s">
        <v>1025</v>
      </c>
      <c r="I34" t="s">
        <v>3006</v>
      </c>
      <c r="J34" t="s">
        <v>3198</v>
      </c>
      <c r="L34">
        <v>0.13</v>
      </c>
      <c r="O34" t="s">
        <v>613</v>
      </c>
    </row>
    <row r="35" spans="5:15" x14ac:dyDescent="0.25">
      <c r="E35" t="s">
        <v>3004</v>
      </c>
      <c r="F35" t="s">
        <v>28</v>
      </c>
      <c r="G35" t="s">
        <v>3199</v>
      </c>
      <c r="H35" t="s">
        <v>1025</v>
      </c>
      <c r="I35" t="s">
        <v>3006</v>
      </c>
      <c r="J35" t="s">
        <v>3200</v>
      </c>
      <c r="L35">
        <v>0.13</v>
      </c>
      <c r="O35" t="s">
        <v>613</v>
      </c>
    </row>
    <row r="36" spans="5:15" x14ac:dyDescent="0.25">
      <c r="E36" t="s">
        <v>3004</v>
      </c>
      <c r="F36" t="s">
        <v>28</v>
      </c>
      <c r="G36" t="s">
        <v>3201</v>
      </c>
      <c r="H36" t="s">
        <v>1025</v>
      </c>
      <c r="I36" t="s">
        <v>3006</v>
      </c>
      <c r="J36" t="s">
        <v>3202</v>
      </c>
      <c r="L36">
        <v>0.13</v>
      </c>
      <c r="O36" t="s">
        <v>613</v>
      </c>
    </row>
    <row r="37" spans="5:15" x14ac:dyDescent="0.25">
      <c r="E37" t="s">
        <v>3004</v>
      </c>
      <c r="F37" t="s">
        <v>28</v>
      </c>
      <c r="G37" t="s">
        <v>3203</v>
      </c>
      <c r="H37" t="s">
        <v>1025</v>
      </c>
      <c r="I37" t="s">
        <v>3006</v>
      </c>
      <c r="J37" t="s">
        <v>3204</v>
      </c>
      <c r="L37">
        <v>0.13</v>
      </c>
      <c r="O37" t="s">
        <v>613</v>
      </c>
    </row>
    <row r="38" spans="5:15" x14ac:dyDescent="0.25">
      <c r="E38" t="s">
        <v>3004</v>
      </c>
      <c r="F38" t="s">
        <v>28</v>
      </c>
      <c r="G38" t="s">
        <v>3205</v>
      </c>
      <c r="H38" t="s">
        <v>1025</v>
      </c>
      <c r="I38" t="s">
        <v>3006</v>
      </c>
      <c r="J38" t="s">
        <v>3206</v>
      </c>
      <c r="L38">
        <v>0.13</v>
      </c>
      <c r="O38" t="s">
        <v>613</v>
      </c>
    </row>
    <row r="39" spans="5:15" x14ac:dyDescent="0.25">
      <c r="E39" t="s">
        <v>3004</v>
      </c>
      <c r="F39" t="s">
        <v>28</v>
      </c>
      <c r="G39" t="s">
        <v>3207</v>
      </c>
      <c r="H39" t="s">
        <v>1025</v>
      </c>
      <c r="I39" t="s">
        <v>3006</v>
      </c>
      <c r="J39" t="s">
        <v>3208</v>
      </c>
      <c r="L39">
        <v>0.13</v>
      </c>
      <c r="O39" t="s">
        <v>613</v>
      </c>
    </row>
    <row r="52" spans="5:18" x14ac:dyDescent="0.25">
      <c r="E52" t="s">
        <v>2334</v>
      </c>
      <c r="F52" t="s">
        <v>121</v>
      </c>
      <c r="G52" t="s">
        <v>2335</v>
      </c>
      <c r="H52" t="s">
        <v>2336</v>
      </c>
      <c r="I52" t="s">
        <v>1841</v>
      </c>
      <c r="J52" t="s">
        <v>2337</v>
      </c>
      <c r="K52" t="s">
        <v>2338</v>
      </c>
      <c r="L52">
        <v>451</v>
      </c>
      <c r="M52">
        <v>0.32</v>
      </c>
      <c r="N52">
        <v>0</v>
      </c>
      <c r="O52">
        <v>0</v>
      </c>
      <c r="P52">
        <v>3.6150000000000002</v>
      </c>
      <c r="Q52">
        <v>34</v>
      </c>
      <c r="R52" t="s">
        <v>3209</v>
      </c>
    </row>
    <row r="53" spans="5:18" x14ac:dyDescent="0.25">
      <c r="E53" t="s">
        <v>3088</v>
      </c>
      <c r="F53" t="s">
        <v>28</v>
      </c>
      <c r="G53" t="s">
        <v>3210</v>
      </c>
      <c r="H53" t="s">
        <v>3105</v>
      </c>
      <c r="I53" t="s">
        <v>2374</v>
      </c>
      <c r="J53" t="s">
        <v>3211</v>
      </c>
      <c r="K53" t="s">
        <v>3212</v>
      </c>
      <c r="L53">
        <v>200</v>
      </c>
      <c r="M53">
        <v>2.86</v>
      </c>
      <c r="P53">
        <v>143</v>
      </c>
      <c r="Q53">
        <v>5</v>
      </c>
      <c r="R53" t="s">
        <v>3213</v>
      </c>
    </row>
    <row r="54" spans="5:18" x14ac:dyDescent="0.25">
      <c r="E54" t="s">
        <v>2334</v>
      </c>
      <c r="F54" t="s">
        <v>136</v>
      </c>
      <c r="G54" t="s">
        <v>2546</v>
      </c>
      <c r="H54" t="s">
        <v>2547</v>
      </c>
      <c r="I54" t="s">
        <v>1025</v>
      </c>
      <c r="J54" t="s">
        <v>2548</v>
      </c>
      <c r="K54" t="s">
        <v>2549</v>
      </c>
      <c r="L54">
        <v>400</v>
      </c>
      <c r="M54">
        <v>51.94</v>
      </c>
      <c r="N54">
        <v>38.5</v>
      </c>
      <c r="O54">
        <v>4</v>
      </c>
      <c r="P54">
        <v>0.22</v>
      </c>
      <c r="Q54">
        <v>7</v>
      </c>
      <c r="R54" t="s">
        <v>3214</v>
      </c>
    </row>
    <row r="55" spans="5:18" x14ac:dyDescent="0.25">
      <c r="E55">
        <v>45051</v>
      </c>
      <c r="F55" t="s">
        <v>28</v>
      </c>
      <c r="G55" t="s">
        <v>3215</v>
      </c>
      <c r="H55" t="s">
        <v>3216</v>
      </c>
      <c r="I55" t="s">
        <v>366</v>
      </c>
      <c r="K55" t="s">
        <v>3217</v>
      </c>
      <c r="L55">
        <v>480</v>
      </c>
      <c r="M55">
        <v>0.77</v>
      </c>
      <c r="N55">
        <v>0</v>
      </c>
      <c r="O55">
        <v>0</v>
      </c>
      <c r="P55">
        <v>1.27</v>
      </c>
      <c r="Q55">
        <v>30</v>
      </c>
      <c r="R55" t="s">
        <v>3214</v>
      </c>
    </row>
    <row r="56" spans="5:18" x14ac:dyDescent="0.25">
      <c r="E56" t="s">
        <v>2393</v>
      </c>
      <c r="F56" t="s">
        <v>2368</v>
      </c>
      <c r="G56" t="s">
        <v>2412</v>
      </c>
      <c r="H56" t="s">
        <v>2157</v>
      </c>
      <c r="I56" t="s">
        <v>1025</v>
      </c>
      <c r="J56" t="s">
        <v>2559</v>
      </c>
      <c r="K56" t="s">
        <v>2396</v>
      </c>
      <c r="L56">
        <v>3500</v>
      </c>
      <c r="M56" t="s">
        <v>1693</v>
      </c>
      <c r="P56" t="s">
        <v>1693</v>
      </c>
      <c r="Q56" t="s">
        <v>1693</v>
      </c>
      <c r="R56" t="s">
        <v>3218</v>
      </c>
    </row>
    <row r="57" spans="5:18" x14ac:dyDescent="0.25">
      <c r="E57" t="s">
        <v>2393</v>
      </c>
      <c r="F57" t="s">
        <v>2368</v>
      </c>
      <c r="G57" t="s">
        <v>2412</v>
      </c>
      <c r="H57" t="s">
        <v>2561</v>
      </c>
      <c r="I57" t="s">
        <v>1025</v>
      </c>
      <c r="J57" t="s">
        <v>2559</v>
      </c>
      <c r="K57" t="s">
        <v>2396</v>
      </c>
      <c r="L57">
        <v>3500</v>
      </c>
      <c r="M57" t="s">
        <v>1693</v>
      </c>
      <c r="P57" t="s">
        <v>1693</v>
      </c>
      <c r="Q57" t="s">
        <v>1693</v>
      </c>
      <c r="R57" t="s">
        <v>3218</v>
      </c>
    </row>
    <row r="58" spans="5:18" x14ac:dyDescent="0.25">
      <c r="E58" t="s">
        <v>2393</v>
      </c>
      <c r="F58" t="s">
        <v>2368</v>
      </c>
      <c r="G58" t="s">
        <v>2412</v>
      </c>
      <c r="H58" t="s">
        <v>2395</v>
      </c>
      <c r="I58" t="s">
        <v>1025</v>
      </c>
      <c r="J58" t="s">
        <v>171</v>
      </c>
      <c r="K58" t="s">
        <v>2396</v>
      </c>
      <c r="L58" t="s">
        <v>171</v>
      </c>
      <c r="M58" t="s">
        <v>171</v>
      </c>
      <c r="P58" t="s">
        <v>1693</v>
      </c>
      <c r="Q58" t="s">
        <v>1693</v>
      </c>
      <c r="R58" t="s">
        <v>3218</v>
      </c>
    </row>
    <row r="59" spans="5:18" x14ac:dyDescent="0.25">
      <c r="E59" t="s">
        <v>3219</v>
      </c>
      <c r="F59" t="s">
        <v>121</v>
      </c>
      <c r="G59" t="s">
        <v>3220</v>
      </c>
      <c r="H59" t="s">
        <v>3221</v>
      </c>
      <c r="I59" t="s">
        <v>1025</v>
      </c>
      <c r="K59" t="s">
        <v>3063</v>
      </c>
      <c r="Q59">
        <v>10</v>
      </c>
      <c r="R59" t="s">
        <v>3218</v>
      </c>
    </row>
    <row r="60" spans="5:18" x14ac:dyDescent="0.25">
      <c r="E60" t="s">
        <v>2345</v>
      </c>
      <c r="F60" t="s">
        <v>2432</v>
      </c>
      <c r="G60" t="s">
        <v>2433</v>
      </c>
      <c r="H60" t="s">
        <v>2434</v>
      </c>
      <c r="I60" t="s">
        <v>2374</v>
      </c>
      <c r="J60" t="s">
        <v>2435</v>
      </c>
      <c r="K60">
        <v>0</v>
      </c>
      <c r="L60">
        <v>0</v>
      </c>
      <c r="M60">
        <v>0</v>
      </c>
      <c r="N60">
        <v>0</v>
      </c>
      <c r="P60">
        <v>2.23E-2</v>
      </c>
      <c r="R60" t="s">
        <v>3222</v>
      </c>
    </row>
    <row r="61" spans="5:18" x14ac:dyDescent="0.25">
      <c r="E61" t="s">
        <v>3141</v>
      </c>
      <c r="F61" t="s">
        <v>136</v>
      </c>
      <c r="G61" t="s">
        <v>3223</v>
      </c>
      <c r="H61" t="s">
        <v>3224</v>
      </c>
      <c r="I61" t="s">
        <v>850</v>
      </c>
      <c r="J61" t="s">
        <v>3225</v>
      </c>
      <c r="K61" t="s">
        <v>3226</v>
      </c>
      <c r="L61">
        <v>2000</v>
      </c>
      <c r="M61">
        <v>4.5999999999999996</v>
      </c>
      <c r="N61">
        <v>0.5</v>
      </c>
      <c r="O61">
        <v>0.46</v>
      </c>
      <c r="P61">
        <v>0.35210000000000002</v>
      </c>
      <c r="Q61">
        <v>38</v>
      </c>
      <c r="R61" t="s">
        <v>3227</v>
      </c>
    </row>
    <row r="62" spans="5:18" x14ac:dyDescent="0.25">
      <c r="E62" t="s">
        <v>3078</v>
      </c>
      <c r="F62" t="s">
        <v>23</v>
      </c>
      <c r="G62" t="s">
        <v>2275</v>
      </c>
      <c r="H62" t="s">
        <v>2101</v>
      </c>
      <c r="I62" t="s">
        <v>2374</v>
      </c>
      <c r="J62" t="s">
        <v>3228</v>
      </c>
      <c r="K62" t="s">
        <v>471</v>
      </c>
      <c r="N62">
        <v>0</v>
      </c>
      <c r="O62">
        <v>0</v>
      </c>
      <c r="P62">
        <v>0.25</v>
      </c>
      <c r="Q62">
        <v>10</v>
      </c>
      <c r="R62" t="s">
        <v>3229</v>
      </c>
    </row>
    <row r="63" spans="5:18" x14ac:dyDescent="0.25">
      <c r="E63" t="s">
        <v>3088</v>
      </c>
      <c r="F63" t="s">
        <v>136</v>
      </c>
      <c r="G63" t="s">
        <v>3230</v>
      </c>
      <c r="H63" t="s">
        <v>1349</v>
      </c>
      <c r="I63" t="s">
        <v>52</v>
      </c>
      <c r="J63" t="s">
        <v>3231</v>
      </c>
      <c r="K63" t="s">
        <v>90</v>
      </c>
      <c r="L63">
        <v>47.91</v>
      </c>
      <c r="M63">
        <v>500</v>
      </c>
      <c r="N63">
        <v>414.53</v>
      </c>
      <c r="O63">
        <v>0.5</v>
      </c>
      <c r="P63">
        <v>220000</v>
      </c>
      <c r="Q63">
        <v>7</v>
      </c>
      <c r="R63" t="s">
        <v>3232</v>
      </c>
    </row>
    <row r="64" spans="5:18" x14ac:dyDescent="0.25">
      <c r="E64" t="s">
        <v>3032</v>
      </c>
      <c r="F64" t="s">
        <v>28</v>
      </c>
      <c r="G64" t="s">
        <v>3036</v>
      </c>
      <c r="H64" t="s">
        <v>3037</v>
      </c>
      <c r="I64" t="s">
        <v>1025</v>
      </c>
      <c r="J64" t="s">
        <v>3038</v>
      </c>
      <c r="K64" t="s">
        <v>1505</v>
      </c>
      <c r="L64">
        <v>700</v>
      </c>
      <c r="M64">
        <v>1.1399999999999999</v>
      </c>
      <c r="P64">
        <v>1.03</v>
      </c>
      <c r="R64" t="s">
        <v>3039</v>
      </c>
    </row>
    <row r="65" spans="5:18" x14ac:dyDescent="0.25">
      <c r="E65" t="s">
        <v>3040</v>
      </c>
      <c r="F65" t="s">
        <v>28</v>
      </c>
      <c r="G65" t="s">
        <v>3041</v>
      </c>
      <c r="H65" t="s">
        <v>3042</v>
      </c>
      <c r="I65" t="s">
        <v>1841</v>
      </c>
      <c r="J65" t="s">
        <v>3043</v>
      </c>
      <c r="K65" t="s">
        <v>1505</v>
      </c>
      <c r="L65">
        <v>390</v>
      </c>
      <c r="M65">
        <v>0.8</v>
      </c>
      <c r="P65">
        <v>3.91</v>
      </c>
      <c r="Q65">
        <v>26</v>
      </c>
      <c r="R65" t="s">
        <v>3039</v>
      </c>
    </row>
    <row r="66" spans="5:18" x14ac:dyDescent="0.25">
      <c r="E66" t="s">
        <v>3059</v>
      </c>
      <c r="F66" t="s">
        <v>121</v>
      </c>
      <c r="G66" t="s">
        <v>2260</v>
      </c>
      <c r="H66" t="s">
        <v>3060</v>
      </c>
      <c r="I66" t="s">
        <v>2374</v>
      </c>
      <c r="R66" t="s">
        <v>3039</v>
      </c>
    </row>
    <row r="67" spans="5:18" x14ac:dyDescent="0.25">
      <c r="E67" t="s">
        <v>3091</v>
      </c>
      <c r="F67" t="s">
        <v>23</v>
      </c>
      <c r="G67" t="s">
        <v>3092</v>
      </c>
      <c r="H67" t="s">
        <v>3093</v>
      </c>
      <c r="I67" t="s">
        <v>1841</v>
      </c>
      <c r="J67" t="s">
        <v>3094</v>
      </c>
      <c r="K67" t="s">
        <v>3095</v>
      </c>
      <c r="L67">
        <v>300</v>
      </c>
      <c r="M67">
        <v>0.89</v>
      </c>
      <c r="N67">
        <v>0</v>
      </c>
      <c r="O67">
        <v>0</v>
      </c>
      <c r="P67">
        <v>1</v>
      </c>
      <c r="Q67">
        <v>21</v>
      </c>
      <c r="R67" t="s">
        <v>3233</v>
      </c>
    </row>
    <row r="68" spans="5:18" x14ac:dyDescent="0.25">
      <c r="E68" t="s">
        <v>3032</v>
      </c>
      <c r="F68" t="s">
        <v>136</v>
      </c>
      <c r="G68" t="s">
        <v>3033</v>
      </c>
      <c r="H68" t="s">
        <v>3034</v>
      </c>
      <c r="I68" t="s">
        <v>1841</v>
      </c>
      <c r="J68" t="s">
        <v>3035</v>
      </c>
      <c r="K68" t="s">
        <v>2640</v>
      </c>
      <c r="L68">
        <v>1000</v>
      </c>
      <c r="M68">
        <v>2.16</v>
      </c>
      <c r="N68">
        <v>1</v>
      </c>
      <c r="O68">
        <v>10.85</v>
      </c>
      <c r="P68">
        <v>0.4259</v>
      </c>
      <c r="Q68">
        <v>38</v>
      </c>
      <c r="R68" t="s">
        <v>300</v>
      </c>
    </row>
    <row r="69" spans="5:18" x14ac:dyDescent="0.25">
      <c r="E69" t="s">
        <v>2451</v>
      </c>
      <c r="F69" t="s">
        <v>2452</v>
      </c>
      <c r="G69" t="s">
        <v>2453</v>
      </c>
      <c r="H69" t="s">
        <v>295</v>
      </c>
      <c r="I69" t="s">
        <v>1025</v>
      </c>
      <c r="J69" t="s">
        <v>2454</v>
      </c>
      <c r="K69" t="s">
        <v>1693</v>
      </c>
      <c r="L69">
        <v>3800</v>
      </c>
      <c r="M69">
        <v>16.2</v>
      </c>
      <c r="P69" t="s">
        <v>1693</v>
      </c>
      <c r="Q69" t="s">
        <v>1693</v>
      </c>
      <c r="R69" t="s">
        <v>300</v>
      </c>
    </row>
    <row r="70" spans="5:18" x14ac:dyDescent="0.25">
      <c r="E70" t="s">
        <v>2363</v>
      </c>
      <c r="F70" t="s">
        <v>2364</v>
      </c>
      <c r="G70" t="s">
        <v>2455</v>
      </c>
      <c r="H70" t="s">
        <v>2456</v>
      </c>
      <c r="I70" t="s">
        <v>1025</v>
      </c>
      <c r="J70" t="s">
        <v>2457</v>
      </c>
      <c r="K70" t="s">
        <v>1693</v>
      </c>
      <c r="L70">
        <v>5000</v>
      </c>
      <c r="M70">
        <v>25.62</v>
      </c>
      <c r="P70">
        <v>9.9849999999999994</v>
      </c>
      <c r="Q70">
        <v>65</v>
      </c>
      <c r="R70" t="s">
        <v>300</v>
      </c>
    </row>
    <row r="71" spans="5:18" x14ac:dyDescent="0.25">
      <c r="E71" t="s">
        <v>2458</v>
      </c>
      <c r="F71" t="s">
        <v>2364</v>
      </c>
      <c r="G71" t="s">
        <v>2459</v>
      </c>
      <c r="H71" t="s">
        <v>326</v>
      </c>
      <c r="I71" t="s">
        <v>1025</v>
      </c>
      <c r="J71" t="s">
        <v>2460</v>
      </c>
      <c r="K71" t="s">
        <v>1693</v>
      </c>
      <c r="L71">
        <v>3950</v>
      </c>
      <c r="M71">
        <v>17.84</v>
      </c>
      <c r="P71">
        <v>9985</v>
      </c>
      <c r="Q71" t="s">
        <v>1693</v>
      </c>
      <c r="R71" t="s">
        <v>300</v>
      </c>
    </row>
    <row r="72" spans="5:18" x14ac:dyDescent="0.25">
      <c r="E72" t="s">
        <v>2461</v>
      </c>
      <c r="F72" t="s">
        <v>2462</v>
      </c>
      <c r="G72" t="s">
        <v>2463</v>
      </c>
      <c r="H72" t="s">
        <v>2464</v>
      </c>
      <c r="I72" t="s">
        <v>1025</v>
      </c>
      <c r="J72" t="s">
        <v>2465</v>
      </c>
      <c r="K72" t="s">
        <v>1693</v>
      </c>
      <c r="L72" t="s">
        <v>1693</v>
      </c>
      <c r="M72">
        <v>28</v>
      </c>
      <c r="P72">
        <v>2.5999999999999999E-2</v>
      </c>
      <c r="Q72">
        <v>10</v>
      </c>
      <c r="R72" t="s">
        <v>300</v>
      </c>
    </row>
    <row r="73" spans="5:18" x14ac:dyDescent="0.25">
      <c r="E73" t="s">
        <v>2466</v>
      </c>
      <c r="F73" t="s">
        <v>2467</v>
      </c>
      <c r="G73" t="s">
        <v>2468</v>
      </c>
      <c r="H73" t="s">
        <v>2469</v>
      </c>
      <c r="I73" t="s">
        <v>1025</v>
      </c>
      <c r="J73" t="s">
        <v>2470</v>
      </c>
      <c r="K73" t="s">
        <v>90</v>
      </c>
      <c r="L73">
        <v>850</v>
      </c>
      <c r="M73">
        <v>0.5</v>
      </c>
      <c r="P73" t="s">
        <v>1693</v>
      </c>
      <c r="Q73">
        <v>10</v>
      </c>
      <c r="R73" t="s">
        <v>300</v>
      </c>
    </row>
    <row r="74" spans="5:18" x14ac:dyDescent="0.25">
      <c r="E74" t="s">
        <v>2466</v>
      </c>
      <c r="F74" t="s">
        <v>2467</v>
      </c>
      <c r="G74" t="s">
        <v>2471</v>
      </c>
      <c r="H74" t="s">
        <v>2472</v>
      </c>
      <c r="I74" t="s">
        <v>1025</v>
      </c>
      <c r="J74" t="s">
        <v>2473</v>
      </c>
      <c r="K74" t="s">
        <v>90</v>
      </c>
      <c r="L74">
        <v>500</v>
      </c>
      <c r="M74">
        <v>1.34</v>
      </c>
      <c r="N74">
        <v>0</v>
      </c>
      <c r="O74">
        <v>0</v>
      </c>
      <c r="P74" t="s">
        <v>1693</v>
      </c>
      <c r="Q74">
        <v>21</v>
      </c>
      <c r="R74" t="s">
        <v>300</v>
      </c>
    </row>
    <row r="75" spans="5:18" x14ac:dyDescent="0.25">
      <c r="E75" t="s">
        <v>2466</v>
      </c>
      <c r="F75" t="s">
        <v>2467</v>
      </c>
      <c r="G75" t="s">
        <v>2474</v>
      </c>
      <c r="H75" t="s">
        <v>2157</v>
      </c>
      <c r="I75" t="s">
        <v>1025</v>
      </c>
      <c r="J75" t="s">
        <v>2475</v>
      </c>
      <c r="K75" t="s">
        <v>90</v>
      </c>
      <c r="L75">
        <v>680</v>
      </c>
      <c r="M75">
        <v>1.32</v>
      </c>
      <c r="N75">
        <v>0</v>
      </c>
      <c r="O75">
        <v>0</v>
      </c>
      <c r="P75" t="s">
        <v>1693</v>
      </c>
      <c r="Q75">
        <v>15</v>
      </c>
      <c r="R75" t="s">
        <v>300</v>
      </c>
    </row>
    <row r="76" spans="5:18" x14ac:dyDescent="0.25">
      <c r="E76" t="s">
        <v>3040</v>
      </c>
      <c r="F76" t="s">
        <v>2368</v>
      </c>
      <c r="G76" t="s">
        <v>3048</v>
      </c>
      <c r="H76" t="s">
        <v>3049</v>
      </c>
      <c r="I76" t="s">
        <v>1025</v>
      </c>
      <c r="J76" t="s">
        <v>3050</v>
      </c>
      <c r="L76">
        <v>400</v>
      </c>
      <c r="M76">
        <v>1.67</v>
      </c>
      <c r="P76">
        <v>350</v>
      </c>
      <c r="Q76">
        <v>10</v>
      </c>
      <c r="R76" t="s">
        <v>300</v>
      </c>
    </row>
    <row r="77" spans="5:18" x14ac:dyDescent="0.25">
      <c r="E77" t="s">
        <v>3040</v>
      </c>
      <c r="F77" t="s">
        <v>2368</v>
      </c>
      <c r="G77" t="s">
        <v>3051</v>
      </c>
      <c r="H77" t="s">
        <v>3049</v>
      </c>
      <c r="I77" t="s">
        <v>1025</v>
      </c>
      <c r="J77" t="s">
        <v>3052</v>
      </c>
      <c r="L77">
        <v>400</v>
      </c>
      <c r="M77">
        <v>0.65</v>
      </c>
      <c r="P77">
        <v>350</v>
      </c>
      <c r="Q77">
        <v>10</v>
      </c>
      <c r="R77" t="s">
        <v>300</v>
      </c>
    </row>
    <row r="78" spans="5:18" x14ac:dyDescent="0.25">
      <c r="E78" t="s">
        <v>2404</v>
      </c>
      <c r="F78" t="s">
        <v>2405</v>
      </c>
      <c r="G78" t="s">
        <v>2406</v>
      </c>
      <c r="H78" t="s">
        <v>2407</v>
      </c>
      <c r="I78" t="s">
        <v>52</v>
      </c>
      <c r="J78" t="s">
        <v>2349</v>
      </c>
      <c r="K78" t="s">
        <v>2408</v>
      </c>
      <c r="L78">
        <v>12</v>
      </c>
      <c r="M78">
        <v>20</v>
      </c>
      <c r="N78" t="s">
        <v>2349</v>
      </c>
      <c r="O78" t="s">
        <v>2349</v>
      </c>
      <c r="P78">
        <v>7500000</v>
      </c>
      <c r="Q78" t="s">
        <v>2409</v>
      </c>
      <c r="R78" t="s">
        <v>300</v>
      </c>
    </row>
    <row r="79" spans="5:18" x14ac:dyDescent="0.25">
      <c r="E79" t="s">
        <v>2404</v>
      </c>
      <c r="F79" t="s">
        <v>2405</v>
      </c>
      <c r="G79" t="s">
        <v>2411</v>
      </c>
      <c r="H79" t="s">
        <v>935</v>
      </c>
      <c r="I79" t="s">
        <v>52</v>
      </c>
      <c r="J79" t="s">
        <v>2349</v>
      </c>
      <c r="K79" t="s">
        <v>2349</v>
      </c>
      <c r="L79">
        <v>21</v>
      </c>
      <c r="M79">
        <v>15</v>
      </c>
      <c r="N79" t="s">
        <v>2349</v>
      </c>
      <c r="O79" t="s">
        <v>2349</v>
      </c>
      <c r="P79">
        <v>1678000</v>
      </c>
      <c r="Q79" t="s">
        <v>2409</v>
      </c>
      <c r="R79" t="s">
        <v>300</v>
      </c>
    </row>
    <row r="80" spans="5:18" x14ac:dyDescent="0.25">
      <c r="E80" t="s">
        <v>3234</v>
      </c>
      <c r="F80" t="s">
        <v>121</v>
      </c>
      <c r="G80" t="s">
        <v>3235</v>
      </c>
      <c r="H80" t="s">
        <v>2222</v>
      </c>
      <c r="I80" t="s">
        <v>1025</v>
      </c>
      <c r="J80" t="s">
        <v>2349</v>
      </c>
      <c r="K80" t="s">
        <v>2349</v>
      </c>
      <c r="L80">
        <v>0</v>
      </c>
      <c r="M80">
        <v>0</v>
      </c>
      <c r="N80">
        <v>8.6</v>
      </c>
      <c r="O80">
        <v>24</v>
      </c>
      <c r="P80">
        <v>167</v>
      </c>
      <c r="Q80">
        <v>12</v>
      </c>
      <c r="R80" t="s">
        <v>300</v>
      </c>
    </row>
    <row r="81" spans="5:18" x14ac:dyDescent="0.25">
      <c r="E81" t="s">
        <v>3066</v>
      </c>
      <c r="F81" t="s">
        <v>28</v>
      </c>
      <c r="G81" t="s">
        <v>3067</v>
      </c>
      <c r="H81" t="s">
        <v>3068</v>
      </c>
      <c r="I81" t="s">
        <v>1025</v>
      </c>
      <c r="J81" t="s">
        <v>3069</v>
      </c>
      <c r="K81" t="s">
        <v>998</v>
      </c>
      <c r="L81">
        <v>565</v>
      </c>
      <c r="N81">
        <v>0</v>
      </c>
      <c r="O81">
        <v>0</v>
      </c>
      <c r="P81">
        <v>0.63</v>
      </c>
      <c r="R81" t="s">
        <v>300</v>
      </c>
    </row>
    <row r="82" spans="5:18" x14ac:dyDescent="0.25">
      <c r="E82" t="s">
        <v>3066</v>
      </c>
      <c r="F82" t="s">
        <v>28</v>
      </c>
      <c r="G82" t="s">
        <v>3070</v>
      </c>
      <c r="H82" t="s">
        <v>1944</v>
      </c>
      <c r="I82" t="s">
        <v>1025</v>
      </c>
      <c r="K82" t="s">
        <v>998</v>
      </c>
      <c r="L82">
        <v>260</v>
      </c>
      <c r="M82">
        <v>1.3</v>
      </c>
      <c r="N82">
        <v>0</v>
      </c>
      <c r="O82">
        <v>0</v>
      </c>
      <c r="P82">
        <v>2.54</v>
      </c>
      <c r="Q82">
        <v>6</v>
      </c>
      <c r="R82" t="s">
        <v>300</v>
      </c>
    </row>
    <row r="83" spans="5:18" x14ac:dyDescent="0.25">
      <c r="E83" t="s">
        <v>3066</v>
      </c>
      <c r="F83" t="s">
        <v>28</v>
      </c>
      <c r="G83" t="s">
        <v>3071</v>
      </c>
      <c r="H83" t="s">
        <v>1944</v>
      </c>
      <c r="I83" t="s">
        <v>366</v>
      </c>
      <c r="K83" t="s">
        <v>3072</v>
      </c>
      <c r="L83">
        <v>360</v>
      </c>
      <c r="M83">
        <v>1.51</v>
      </c>
      <c r="N83">
        <v>0</v>
      </c>
      <c r="O83">
        <v>0</v>
      </c>
      <c r="P83">
        <v>0.76800000000000002</v>
      </c>
      <c r="Q83">
        <v>6</v>
      </c>
      <c r="R83" t="s">
        <v>267</v>
      </c>
    </row>
    <row r="84" spans="5:18" x14ac:dyDescent="0.25">
      <c r="E84" t="s">
        <v>3066</v>
      </c>
      <c r="F84" t="s">
        <v>28</v>
      </c>
      <c r="G84" t="s">
        <v>3236</v>
      </c>
      <c r="H84" t="s">
        <v>3237</v>
      </c>
      <c r="I84" t="s">
        <v>366</v>
      </c>
      <c r="J84" t="s">
        <v>3238</v>
      </c>
      <c r="K84" t="s">
        <v>993</v>
      </c>
      <c r="L84">
        <v>420</v>
      </c>
      <c r="M84">
        <v>1.03</v>
      </c>
      <c r="N84">
        <v>0</v>
      </c>
      <c r="O84">
        <v>0</v>
      </c>
      <c r="P84">
        <v>53.36</v>
      </c>
      <c r="Q84">
        <v>29</v>
      </c>
      <c r="R84" t="s">
        <v>300</v>
      </c>
    </row>
    <row r="85" spans="5:18" x14ac:dyDescent="0.25">
      <c r="E85" t="s">
        <v>3066</v>
      </c>
      <c r="F85" t="s">
        <v>28</v>
      </c>
      <c r="G85" t="s">
        <v>3073</v>
      </c>
      <c r="H85" t="s">
        <v>1944</v>
      </c>
      <c r="I85" t="s">
        <v>1025</v>
      </c>
      <c r="J85" t="s">
        <v>3074</v>
      </c>
      <c r="K85" t="s">
        <v>998</v>
      </c>
      <c r="L85">
        <v>486</v>
      </c>
      <c r="M85">
        <v>1.08</v>
      </c>
      <c r="N85">
        <v>0</v>
      </c>
      <c r="O85">
        <v>0</v>
      </c>
      <c r="P85">
        <v>0.14499999999999999</v>
      </c>
      <c r="Q85">
        <v>6</v>
      </c>
      <c r="R85" t="s">
        <v>267</v>
      </c>
    </row>
    <row r="86" spans="5:18" x14ac:dyDescent="0.25">
      <c r="E86" t="s">
        <v>3075</v>
      </c>
      <c r="F86" t="s">
        <v>23</v>
      </c>
      <c r="G86" t="s">
        <v>3239</v>
      </c>
      <c r="H86" t="s">
        <v>2240</v>
      </c>
      <c r="I86" t="s">
        <v>2374</v>
      </c>
      <c r="J86" t="s">
        <v>3240</v>
      </c>
      <c r="K86" t="s">
        <v>2349</v>
      </c>
      <c r="L86">
        <v>214</v>
      </c>
      <c r="R86" t="s">
        <v>300</v>
      </c>
    </row>
    <row r="87" spans="5:18" x14ac:dyDescent="0.25">
      <c r="E87" t="s">
        <v>3075</v>
      </c>
      <c r="F87" t="s">
        <v>3076</v>
      </c>
      <c r="G87" t="s">
        <v>3077</v>
      </c>
      <c r="H87" t="s">
        <v>2163</v>
      </c>
      <c r="I87" t="s">
        <v>1841</v>
      </c>
      <c r="L87">
        <v>4000</v>
      </c>
      <c r="M87">
        <v>4.5</v>
      </c>
      <c r="N87">
        <v>0</v>
      </c>
      <c r="O87">
        <v>0</v>
      </c>
      <c r="R87" t="s">
        <v>267</v>
      </c>
    </row>
    <row r="88" spans="5:18" x14ac:dyDescent="0.25">
      <c r="E88" t="s">
        <v>3075</v>
      </c>
      <c r="F88" t="s">
        <v>23</v>
      </c>
      <c r="G88" t="s">
        <v>3241</v>
      </c>
      <c r="H88" t="s">
        <v>2240</v>
      </c>
      <c r="I88" t="s">
        <v>2374</v>
      </c>
      <c r="J88" t="s">
        <v>2349</v>
      </c>
      <c r="K88" t="s">
        <v>2349</v>
      </c>
      <c r="M88">
        <v>155</v>
      </c>
      <c r="R88" t="s">
        <v>267</v>
      </c>
    </row>
    <row r="89" spans="5:18" x14ac:dyDescent="0.25">
      <c r="E89" t="s">
        <v>3078</v>
      </c>
      <c r="F89" t="s">
        <v>23</v>
      </c>
      <c r="G89" t="s">
        <v>3079</v>
      </c>
      <c r="H89" t="s">
        <v>3080</v>
      </c>
      <c r="I89" t="s">
        <v>2374</v>
      </c>
      <c r="J89" t="s">
        <v>3081</v>
      </c>
      <c r="K89" t="s">
        <v>471</v>
      </c>
      <c r="L89">
        <v>655</v>
      </c>
      <c r="M89">
        <v>1.29</v>
      </c>
      <c r="N89">
        <v>0</v>
      </c>
      <c r="O89">
        <v>0</v>
      </c>
      <c r="P89">
        <v>1.7</v>
      </c>
      <c r="Q89">
        <v>78</v>
      </c>
      <c r="R89" t="s">
        <v>267</v>
      </c>
    </row>
    <row r="90" spans="5:18" x14ac:dyDescent="0.25">
      <c r="E90" t="s">
        <v>3078</v>
      </c>
      <c r="F90" t="s">
        <v>23</v>
      </c>
      <c r="G90" t="s">
        <v>3082</v>
      </c>
      <c r="H90" t="s">
        <v>3080</v>
      </c>
      <c r="I90" t="s">
        <v>2374</v>
      </c>
      <c r="J90" t="s">
        <v>3083</v>
      </c>
      <c r="K90" t="s">
        <v>471</v>
      </c>
      <c r="L90">
        <v>530</v>
      </c>
      <c r="M90">
        <v>2.81</v>
      </c>
      <c r="N90">
        <v>0</v>
      </c>
      <c r="O90">
        <v>0</v>
      </c>
      <c r="P90">
        <v>1.7</v>
      </c>
      <c r="Q90">
        <v>78</v>
      </c>
      <c r="R90" t="s">
        <v>267</v>
      </c>
    </row>
    <row r="91" spans="5:18" x14ac:dyDescent="0.25">
      <c r="E91" t="s">
        <v>3084</v>
      </c>
      <c r="F91" t="s">
        <v>2467</v>
      </c>
      <c r="G91" t="s">
        <v>3085</v>
      </c>
      <c r="H91" t="s">
        <v>3086</v>
      </c>
      <c r="I91" t="s">
        <v>1025</v>
      </c>
      <c r="J91" t="s">
        <v>3087</v>
      </c>
      <c r="K91" t="s">
        <v>90</v>
      </c>
      <c r="L91">
        <v>200</v>
      </c>
      <c r="M91">
        <v>0.47</v>
      </c>
      <c r="N91">
        <v>0</v>
      </c>
      <c r="O91">
        <v>0</v>
      </c>
      <c r="P91">
        <v>0.77</v>
      </c>
      <c r="Q91">
        <v>10</v>
      </c>
      <c r="R91" t="s">
        <v>300</v>
      </c>
    </row>
    <row r="92" spans="5:18" x14ac:dyDescent="0.25">
      <c r="E92" t="s">
        <v>3146</v>
      </c>
      <c r="F92" t="s">
        <v>23</v>
      </c>
      <c r="G92" t="s">
        <v>3242</v>
      </c>
      <c r="H92" t="s">
        <v>3106</v>
      </c>
      <c r="I92" t="s">
        <v>2374</v>
      </c>
      <c r="J92" t="s">
        <v>3243</v>
      </c>
      <c r="K92" t="s">
        <v>998</v>
      </c>
      <c r="L92">
        <v>0</v>
      </c>
      <c r="M92">
        <v>0</v>
      </c>
      <c r="N92">
        <v>256.81</v>
      </c>
      <c r="O92">
        <v>25.51</v>
      </c>
      <c r="P92">
        <v>25.175999999999998</v>
      </c>
      <c r="Q92">
        <v>7</v>
      </c>
      <c r="R92" t="s">
        <v>300</v>
      </c>
    </row>
    <row r="93" spans="5:18" x14ac:dyDescent="0.25">
      <c r="E93" t="s">
        <v>3146</v>
      </c>
      <c r="F93" t="s">
        <v>23</v>
      </c>
      <c r="G93" t="s">
        <v>3244</v>
      </c>
      <c r="H93" t="s">
        <v>3106</v>
      </c>
      <c r="I93" t="s">
        <v>2374</v>
      </c>
      <c r="J93" t="s">
        <v>3245</v>
      </c>
      <c r="K93" t="s">
        <v>998</v>
      </c>
      <c r="L93">
        <v>0</v>
      </c>
      <c r="M93">
        <v>0</v>
      </c>
      <c r="N93">
        <v>11.95</v>
      </c>
      <c r="O93">
        <v>59.53</v>
      </c>
      <c r="P93">
        <v>25.175999999999998</v>
      </c>
      <c r="Q93">
        <v>7</v>
      </c>
      <c r="R93" t="s">
        <v>300</v>
      </c>
    </row>
    <row r="94" spans="5:18" x14ac:dyDescent="0.25">
      <c r="E94" t="s">
        <v>3146</v>
      </c>
      <c r="F94" t="s">
        <v>28</v>
      </c>
      <c r="G94" t="s">
        <v>3246</v>
      </c>
      <c r="H94" t="s">
        <v>3247</v>
      </c>
      <c r="I94" t="s">
        <v>366</v>
      </c>
      <c r="J94" t="s">
        <v>3248</v>
      </c>
      <c r="K94" t="s">
        <v>998</v>
      </c>
      <c r="P94" t="s">
        <v>3249</v>
      </c>
      <c r="Q94">
        <v>6</v>
      </c>
      <c r="R94" t="s">
        <v>300</v>
      </c>
    </row>
    <row r="95" spans="5:18" x14ac:dyDescent="0.25">
      <c r="E95" t="s">
        <v>3091</v>
      </c>
      <c r="F95" t="s">
        <v>3250</v>
      </c>
      <c r="G95" t="s">
        <v>3251</v>
      </c>
      <c r="H95" t="s">
        <v>3252</v>
      </c>
      <c r="J95" t="s">
        <v>3253</v>
      </c>
      <c r="R95" t="s">
        <v>300</v>
      </c>
    </row>
    <row r="96" spans="5:18" x14ac:dyDescent="0.25">
      <c r="E96" t="s">
        <v>3254</v>
      </c>
      <c r="F96" t="s">
        <v>28</v>
      </c>
      <c r="G96" t="s">
        <v>3255</v>
      </c>
      <c r="H96" t="s">
        <v>3256</v>
      </c>
      <c r="I96" t="s">
        <v>366</v>
      </c>
      <c r="J96" t="s">
        <v>3257</v>
      </c>
      <c r="K96" t="s">
        <v>998</v>
      </c>
      <c r="L96" t="s">
        <v>2349</v>
      </c>
      <c r="M96">
        <v>2.4500000000000002</v>
      </c>
      <c r="N96">
        <v>0</v>
      </c>
      <c r="O96">
        <v>0</v>
      </c>
      <c r="P96">
        <v>9.4E-2</v>
      </c>
      <c r="Q96">
        <v>12</v>
      </c>
      <c r="R96" t="s">
        <v>300</v>
      </c>
    </row>
    <row r="97" spans="5:18" x14ac:dyDescent="0.25">
      <c r="E97">
        <v>45175</v>
      </c>
      <c r="F97" t="s">
        <v>23</v>
      </c>
      <c r="G97" t="s">
        <v>3258</v>
      </c>
      <c r="H97" t="s">
        <v>3106</v>
      </c>
      <c r="I97" t="s">
        <v>1841</v>
      </c>
      <c r="J97" t="s">
        <v>3259</v>
      </c>
      <c r="K97" t="s">
        <v>998</v>
      </c>
      <c r="L97">
        <v>1069</v>
      </c>
      <c r="M97">
        <v>1.02</v>
      </c>
      <c r="N97" t="s">
        <v>171</v>
      </c>
      <c r="O97" t="s">
        <v>171</v>
      </c>
      <c r="P97">
        <v>0.17599999999999999</v>
      </c>
      <c r="Q97">
        <v>7</v>
      </c>
      <c r="R97" t="s">
        <v>300</v>
      </c>
    </row>
    <row r="98" spans="5:18" x14ac:dyDescent="0.25">
      <c r="E98">
        <v>45175</v>
      </c>
      <c r="F98" t="s">
        <v>23</v>
      </c>
      <c r="G98" t="s">
        <v>3260</v>
      </c>
      <c r="H98" t="s">
        <v>3106</v>
      </c>
      <c r="I98" t="s">
        <v>2374</v>
      </c>
      <c r="J98" t="s">
        <v>3261</v>
      </c>
      <c r="K98" t="s">
        <v>998</v>
      </c>
      <c r="L98">
        <v>416</v>
      </c>
      <c r="M98">
        <v>3.2</v>
      </c>
      <c r="N98" t="s">
        <v>171</v>
      </c>
      <c r="O98" t="s">
        <v>171</v>
      </c>
      <c r="P98" t="s">
        <v>3262</v>
      </c>
      <c r="Q98">
        <v>7</v>
      </c>
      <c r="R98" t="s">
        <v>300</v>
      </c>
    </row>
    <row r="99" spans="5:18" x14ac:dyDescent="0.25">
      <c r="E99">
        <v>45175</v>
      </c>
      <c r="F99" t="s">
        <v>23</v>
      </c>
      <c r="G99" t="s">
        <v>3263</v>
      </c>
      <c r="H99" t="s">
        <v>3106</v>
      </c>
      <c r="I99" t="s">
        <v>2374</v>
      </c>
      <c r="J99" t="s">
        <v>3264</v>
      </c>
      <c r="K99" t="s">
        <v>998</v>
      </c>
      <c r="L99">
        <v>659</v>
      </c>
      <c r="M99">
        <v>1.88</v>
      </c>
      <c r="N99" t="s">
        <v>171</v>
      </c>
      <c r="O99" t="s">
        <v>171</v>
      </c>
      <c r="P99" t="s">
        <v>3265</v>
      </c>
      <c r="Q99">
        <v>10</v>
      </c>
      <c r="R99" t="s">
        <v>300</v>
      </c>
    </row>
    <row r="100" spans="5:18" x14ac:dyDescent="0.25">
      <c r="E100" t="s">
        <v>2481</v>
      </c>
      <c r="F100" t="s">
        <v>2482</v>
      </c>
      <c r="G100" t="s">
        <v>2483</v>
      </c>
      <c r="H100" t="s">
        <v>295</v>
      </c>
      <c r="I100" t="s">
        <v>1025</v>
      </c>
      <c r="J100" t="s">
        <v>2484</v>
      </c>
      <c r="K100" t="s">
        <v>372</v>
      </c>
      <c r="L100">
        <v>1200</v>
      </c>
      <c r="M100" t="s">
        <v>2485</v>
      </c>
      <c r="P100">
        <v>16</v>
      </c>
      <c r="Q100" t="s">
        <v>1693</v>
      </c>
      <c r="R100" t="s">
        <v>173</v>
      </c>
    </row>
    <row r="101" spans="5:18" x14ac:dyDescent="0.25">
      <c r="E101" t="s">
        <v>3053</v>
      </c>
      <c r="F101" t="s">
        <v>121</v>
      </c>
      <c r="G101" t="s">
        <v>3061</v>
      </c>
      <c r="H101" t="s">
        <v>3062</v>
      </c>
      <c r="I101" t="s">
        <v>1841</v>
      </c>
      <c r="K101" t="s">
        <v>3063</v>
      </c>
      <c r="P101">
        <v>0.05</v>
      </c>
      <c r="Q101">
        <v>7</v>
      </c>
      <c r="R101" t="s">
        <v>173</v>
      </c>
    </row>
    <row r="102" spans="5:18" x14ac:dyDescent="0.25">
      <c r="E102" t="s">
        <v>3053</v>
      </c>
      <c r="F102" t="s">
        <v>121</v>
      </c>
      <c r="G102" t="s">
        <v>3064</v>
      </c>
      <c r="H102" t="s">
        <v>3065</v>
      </c>
      <c r="I102" t="s">
        <v>1841</v>
      </c>
      <c r="K102" t="s">
        <v>3063</v>
      </c>
      <c r="P102">
        <v>0.11</v>
      </c>
      <c r="Q102">
        <v>10</v>
      </c>
      <c r="R102" t="s">
        <v>173</v>
      </c>
    </row>
    <row r="103" spans="5:18" x14ac:dyDescent="0.25">
      <c r="E103" t="s">
        <v>2490</v>
      </c>
      <c r="F103" t="s">
        <v>2364</v>
      </c>
      <c r="G103" t="s">
        <v>2491</v>
      </c>
      <c r="H103" t="s">
        <v>326</v>
      </c>
      <c r="I103" t="s">
        <v>1025</v>
      </c>
      <c r="J103" t="s">
        <v>1693</v>
      </c>
      <c r="K103" t="s">
        <v>993</v>
      </c>
      <c r="L103" t="s">
        <v>1693</v>
      </c>
      <c r="M103" t="s">
        <v>1693</v>
      </c>
      <c r="P103" t="s">
        <v>1693</v>
      </c>
      <c r="Q103" t="s">
        <v>1693</v>
      </c>
      <c r="R103" t="s">
        <v>2492</v>
      </c>
    </row>
    <row r="104" spans="5:18" x14ac:dyDescent="0.25">
      <c r="E104" t="s">
        <v>2490</v>
      </c>
      <c r="F104" t="s">
        <v>2364</v>
      </c>
      <c r="G104" t="s">
        <v>2493</v>
      </c>
      <c r="H104" t="s">
        <v>326</v>
      </c>
      <c r="I104" t="s">
        <v>1025</v>
      </c>
      <c r="J104" t="s">
        <v>1693</v>
      </c>
      <c r="K104" t="s">
        <v>1693</v>
      </c>
      <c r="L104" t="s">
        <v>1693</v>
      </c>
      <c r="M104" t="s">
        <v>1693</v>
      </c>
      <c r="P104" t="s">
        <v>1693</v>
      </c>
      <c r="Q104" t="s">
        <v>1693</v>
      </c>
      <c r="R104" t="s">
        <v>2492</v>
      </c>
    </row>
    <row r="105" spans="5:18" x14ac:dyDescent="0.25">
      <c r="E105" t="s">
        <v>2494</v>
      </c>
      <c r="F105" t="s">
        <v>2364</v>
      </c>
      <c r="G105" t="s">
        <v>2495</v>
      </c>
      <c r="H105" t="s">
        <v>326</v>
      </c>
      <c r="I105" t="s">
        <v>1025</v>
      </c>
      <c r="J105" t="s">
        <v>1693</v>
      </c>
      <c r="K105" t="s">
        <v>1693</v>
      </c>
      <c r="L105">
        <v>3950</v>
      </c>
      <c r="M105">
        <v>15.6</v>
      </c>
      <c r="P105">
        <v>1.0999999999999999E-2</v>
      </c>
      <c r="Q105">
        <v>80</v>
      </c>
      <c r="R105" t="s">
        <v>2496</v>
      </c>
    </row>
    <row r="106" spans="5:18" x14ac:dyDescent="0.25">
      <c r="E106" t="s">
        <v>3088</v>
      </c>
      <c r="F106" t="s">
        <v>336</v>
      </c>
      <c r="G106" t="s">
        <v>3089</v>
      </c>
      <c r="H106" t="s">
        <v>295</v>
      </c>
      <c r="I106" t="s">
        <v>1841</v>
      </c>
      <c r="J106" t="s">
        <v>517</v>
      </c>
      <c r="K106" t="s">
        <v>517</v>
      </c>
      <c r="L106" t="s">
        <v>517</v>
      </c>
      <c r="M106" t="s">
        <v>517</v>
      </c>
      <c r="N106" t="s">
        <v>517</v>
      </c>
      <c r="O106" t="s">
        <v>517</v>
      </c>
      <c r="P106" t="s">
        <v>517</v>
      </c>
      <c r="Q106" t="s">
        <v>517</v>
      </c>
      <c r="R106" t="s">
        <v>3090</v>
      </c>
    </row>
    <row r="107" spans="5:18" x14ac:dyDescent="0.25">
      <c r="E107" t="s">
        <v>2497</v>
      </c>
      <c r="F107" t="s">
        <v>28</v>
      </c>
      <c r="G107" t="s">
        <v>2052</v>
      </c>
      <c r="H107" t="s">
        <v>2053</v>
      </c>
      <c r="I107" t="s">
        <v>1841</v>
      </c>
      <c r="J107" t="s">
        <v>159</v>
      </c>
      <c r="K107" t="s">
        <v>1505</v>
      </c>
      <c r="P107">
        <v>0.47199999999999998</v>
      </c>
      <c r="R107" t="s">
        <v>2498</v>
      </c>
    </row>
    <row r="108" spans="5:18" x14ac:dyDescent="0.25">
      <c r="E108" t="s">
        <v>2497</v>
      </c>
      <c r="F108" t="s">
        <v>28</v>
      </c>
      <c r="G108" t="s">
        <v>2055</v>
      </c>
      <c r="H108" t="s">
        <v>2053</v>
      </c>
      <c r="I108" t="s">
        <v>1841</v>
      </c>
      <c r="J108" t="s">
        <v>159</v>
      </c>
      <c r="K108" t="s">
        <v>1505</v>
      </c>
      <c r="P108">
        <v>0.47199999999999998</v>
      </c>
      <c r="R108" t="s">
        <v>2498</v>
      </c>
    </row>
    <row r="109" spans="5:18" x14ac:dyDescent="0.25">
      <c r="E109">
        <v>45065</v>
      </c>
      <c r="F109" t="s">
        <v>23</v>
      </c>
      <c r="G109" t="s">
        <v>3096</v>
      </c>
      <c r="H109" t="s">
        <v>3097</v>
      </c>
      <c r="I109" t="s">
        <v>1841</v>
      </c>
      <c r="J109" t="s">
        <v>171</v>
      </c>
      <c r="K109" t="s">
        <v>90</v>
      </c>
      <c r="M109" t="s">
        <v>171</v>
      </c>
      <c r="N109" t="s">
        <v>171</v>
      </c>
      <c r="O109" t="s">
        <v>171</v>
      </c>
      <c r="P109" t="s">
        <v>1693</v>
      </c>
      <c r="Q109" t="s">
        <v>1693</v>
      </c>
      <c r="R109" t="s">
        <v>3018</v>
      </c>
    </row>
    <row r="110" spans="5:18" x14ac:dyDescent="0.25">
      <c r="E110">
        <v>45065</v>
      </c>
      <c r="F110" t="s">
        <v>23</v>
      </c>
      <c r="G110" t="s">
        <v>3098</v>
      </c>
      <c r="H110" t="s">
        <v>3097</v>
      </c>
      <c r="I110" t="s">
        <v>366</v>
      </c>
      <c r="J110" t="s">
        <v>171</v>
      </c>
      <c r="K110" t="s">
        <v>90</v>
      </c>
      <c r="M110" t="s">
        <v>171</v>
      </c>
      <c r="N110" t="s">
        <v>171</v>
      </c>
      <c r="O110" t="s">
        <v>171</v>
      </c>
      <c r="P110" t="s">
        <v>1693</v>
      </c>
      <c r="Q110" t="s">
        <v>1693</v>
      </c>
      <c r="R110" t="s">
        <v>3018</v>
      </c>
    </row>
    <row r="111" spans="5:18" x14ac:dyDescent="0.25">
      <c r="E111">
        <v>45065</v>
      </c>
      <c r="F111" t="s">
        <v>23</v>
      </c>
      <c r="G111" t="s">
        <v>3099</v>
      </c>
      <c r="H111" t="s">
        <v>3097</v>
      </c>
      <c r="I111" t="s">
        <v>366</v>
      </c>
      <c r="J111" t="s">
        <v>171</v>
      </c>
      <c r="K111" t="s">
        <v>90</v>
      </c>
      <c r="M111" t="s">
        <v>171</v>
      </c>
      <c r="N111" t="s">
        <v>171</v>
      </c>
      <c r="O111" t="s">
        <v>171</v>
      </c>
      <c r="P111" t="s">
        <v>1693</v>
      </c>
      <c r="Q111" t="s">
        <v>1693</v>
      </c>
      <c r="R111" t="s">
        <v>3018</v>
      </c>
    </row>
    <row r="112" spans="5:18" x14ac:dyDescent="0.25">
      <c r="E112">
        <v>45065</v>
      </c>
      <c r="F112" t="s">
        <v>23</v>
      </c>
      <c r="G112" t="s">
        <v>3100</v>
      </c>
      <c r="H112" t="s">
        <v>3097</v>
      </c>
      <c r="I112" t="s">
        <v>366</v>
      </c>
      <c r="J112" t="s">
        <v>171</v>
      </c>
      <c r="K112" t="s">
        <v>90</v>
      </c>
      <c r="M112" t="s">
        <v>171</v>
      </c>
      <c r="N112" t="s">
        <v>171</v>
      </c>
      <c r="O112" t="s">
        <v>171</v>
      </c>
      <c r="P112" t="s">
        <v>1693</v>
      </c>
      <c r="Q112" t="s">
        <v>1693</v>
      </c>
      <c r="R112" t="s">
        <v>3018</v>
      </c>
    </row>
    <row r="113" spans="5:18" x14ac:dyDescent="0.25">
      <c r="E113">
        <v>45065</v>
      </c>
      <c r="F113" t="s">
        <v>23</v>
      </c>
      <c r="G113" t="s">
        <v>3101</v>
      </c>
      <c r="H113" t="s">
        <v>3097</v>
      </c>
      <c r="I113" t="s">
        <v>366</v>
      </c>
      <c r="J113" t="s">
        <v>171</v>
      </c>
      <c r="K113" t="s">
        <v>90</v>
      </c>
      <c r="M113" t="s">
        <v>171</v>
      </c>
      <c r="N113" t="s">
        <v>171</v>
      </c>
      <c r="O113" t="s">
        <v>171</v>
      </c>
      <c r="P113" t="s">
        <v>1693</v>
      </c>
      <c r="Q113" t="s">
        <v>1693</v>
      </c>
      <c r="R113" t="s">
        <v>3018</v>
      </c>
    </row>
    <row r="114" spans="5:18" x14ac:dyDescent="0.25">
      <c r="E114">
        <v>45071</v>
      </c>
      <c r="F114" t="s">
        <v>121</v>
      </c>
      <c r="G114" t="s">
        <v>3014</v>
      </c>
      <c r="H114" t="s">
        <v>3015</v>
      </c>
      <c r="I114" t="s">
        <v>1841</v>
      </c>
      <c r="J114" t="s">
        <v>3102</v>
      </c>
      <c r="K114" t="s">
        <v>3022</v>
      </c>
      <c r="L114">
        <v>500</v>
      </c>
      <c r="M114">
        <v>0.24</v>
      </c>
      <c r="N114" t="s">
        <v>171</v>
      </c>
      <c r="O114" t="s">
        <v>171</v>
      </c>
      <c r="P114">
        <v>0.25</v>
      </c>
      <c r="Q114">
        <v>8</v>
      </c>
      <c r="R114" t="s">
        <v>3018</v>
      </c>
    </row>
    <row r="115" spans="5:18" x14ac:dyDescent="0.25">
      <c r="E115">
        <v>45077</v>
      </c>
      <c r="F115" t="s">
        <v>23</v>
      </c>
      <c r="G115" t="s">
        <v>3103</v>
      </c>
      <c r="H115" t="s">
        <v>2222</v>
      </c>
      <c r="I115" t="s">
        <v>2374</v>
      </c>
      <c r="J115" t="s">
        <v>3104</v>
      </c>
      <c r="K115" t="s">
        <v>998</v>
      </c>
      <c r="L115">
        <v>400</v>
      </c>
      <c r="M115">
        <v>0.9</v>
      </c>
      <c r="N115" t="s">
        <v>171</v>
      </c>
      <c r="O115" t="s">
        <v>171</v>
      </c>
      <c r="P115">
        <v>0.83</v>
      </c>
      <c r="Q115">
        <v>14</v>
      </c>
      <c r="R115" t="s">
        <v>763</v>
      </c>
    </row>
    <row r="116" spans="5:18" x14ac:dyDescent="0.25">
      <c r="E116" t="s">
        <v>2436</v>
      </c>
      <c r="F116" t="s">
        <v>121</v>
      </c>
      <c r="G116" t="s">
        <v>2437</v>
      </c>
      <c r="H116" t="s">
        <v>2438</v>
      </c>
      <c r="I116" t="s">
        <v>1841</v>
      </c>
      <c r="J116" t="s">
        <v>2439</v>
      </c>
      <c r="K116" t="s">
        <v>2440</v>
      </c>
      <c r="L116">
        <v>1.6</v>
      </c>
      <c r="M116">
        <v>0.2</v>
      </c>
      <c r="N116">
        <v>0</v>
      </c>
      <c r="O116">
        <v>0</v>
      </c>
      <c r="P116">
        <v>0.36</v>
      </c>
      <c r="Q116">
        <v>22</v>
      </c>
      <c r="R116" t="s">
        <v>185</v>
      </c>
    </row>
    <row r="117" spans="5:18" x14ac:dyDescent="0.25">
      <c r="E117" t="s">
        <v>2990</v>
      </c>
      <c r="F117" t="s">
        <v>121</v>
      </c>
      <c r="G117" t="s">
        <v>188</v>
      </c>
      <c r="H117" t="s">
        <v>3266</v>
      </c>
      <c r="I117" t="s">
        <v>1025</v>
      </c>
      <c r="J117" t="s">
        <v>3267</v>
      </c>
      <c r="K117" t="s">
        <v>3063</v>
      </c>
      <c r="P117">
        <v>0.16700000000000001</v>
      </c>
      <c r="Q117">
        <v>8</v>
      </c>
      <c r="R117" t="s">
        <v>910</v>
      </c>
    </row>
    <row r="118" spans="5:18" x14ac:dyDescent="0.25">
      <c r="E118" t="s">
        <v>3053</v>
      </c>
      <c r="F118" t="s">
        <v>121</v>
      </c>
      <c r="G118" t="s">
        <v>2551</v>
      </c>
      <c r="H118" t="s">
        <v>3268</v>
      </c>
      <c r="K118" t="s">
        <v>3063</v>
      </c>
      <c r="L118" t="s">
        <v>171</v>
      </c>
      <c r="M118" t="s">
        <v>171</v>
      </c>
      <c r="N118" t="s">
        <v>3269</v>
      </c>
      <c r="O118" t="s">
        <v>3270</v>
      </c>
      <c r="P118" t="s">
        <v>3271</v>
      </c>
      <c r="Q118" t="s">
        <v>3272</v>
      </c>
      <c r="R118" t="s">
        <v>910</v>
      </c>
    </row>
    <row r="119" spans="5:18" x14ac:dyDescent="0.25">
      <c r="E119" t="s">
        <v>2399</v>
      </c>
      <c r="F119" t="s">
        <v>2400</v>
      </c>
      <c r="G119" t="s">
        <v>2401</v>
      </c>
      <c r="H119" t="s">
        <v>295</v>
      </c>
      <c r="I119" t="s">
        <v>1025</v>
      </c>
      <c r="J119" t="s">
        <v>2402</v>
      </c>
      <c r="K119" t="s">
        <v>1844</v>
      </c>
      <c r="L119">
        <v>3700</v>
      </c>
      <c r="M119">
        <v>6.1</v>
      </c>
      <c r="O119">
        <v>18.2</v>
      </c>
      <c r="P119">
        <v>17</v>
      </c>
      <c r="Q119">
        <v>42</v>
      </c>
      <c r="R119" t="s">
        <v>3273</v>
      </c>
    </row>
    <row r="120" spans="5:18" x14ac:dyDescent="0.25">
      <c r="E120" t="s">
        <v>3274</v>
      </c>
      <c r="F120" t="s">
        <v>3275</v>
      </c>
      <c r="G120" t="s">
        <v>3276</v>
      </c>
      <c r="H120" t="s">
        <v>295</v>
      </c>
      <c r="I120" t="s">
        <v>1025</v>
      </c>
      <c r="J120" t="s">
        <v>3277</v>
      </c>
      <c r="K120" t="s">
        <v>2574</v>
      </c>
      <c r="L120">
        <v>1500</v>
      </c>
      <c r="M120">
        <v>52.21</v>
      </c>
      <c r="N120">
        <v>0</v>
      </c>
      <c r="O120">
        <v>0</v>
      </c>
      <c r="P120" t="s">
        <v>3278</v>
      </c>
      <c r="Q120">
        <v>14</v>
      </c>
      <c r="R120" t="s">
        <v>3279</v>
      </c>
    </row>
    <row r="121" spans="5:18" x14ac:dyDescent="0.25">
      <c r="E121" t="s">
        <v>3040</v>
      </c>
      <c r="F121" t="s">
        <v>2368</v>
      </c>
      <c r="G121" t="s">
        <v>3044</v>
      </c>
      <c r="H121" t="s">
        <v>295</v>
      </c>
      <c r="I121" t="s">
        <v>1025</v>
      </c>
      <c r="J121" t="s">
        <v>3045</v>
      </c>
      <c r="K121" t="s">
        <v>3046</v>
      </c>
      <c r="L121">
        <v>1500</v>
      </c>
      <c r="M121">
        <v>2.65</v>
      </c>
      <c r="N121">
        <v>0</v>
      </c>
      <c r="O121">
        <v>0</v>
      </c>
      <c r="P121">
        <v>4.1150000000000002</v>
      </c>
      <c r="Q121">
        <v>12</v>
      </c>
      <c r="R121" t="s">
        <v>3047</v>
      </c>
    </row>
    <row r="122" spans="5:18" x14ac:dyDescent="0.25">
      <c r="E122" t="s">
        <v>3053</v>
      </c>
      <c r="F122" t="s">
        <v>23</v>
      </c>
      <c r="G122" t="s">
        <v>3054</v>
      </c>
      <c r="H122" t="s">
        <v>3055</v>
      </c>
      <c r="I122" t="s">
        <v>1841</v>
      </c>
      <c r="J122" t="s">
        <v>3056</v>
      </c>
      <c r="L122">
        <v>440</v>
      </c>
      <c r="M122">
        <v>1.1299999999999999</v>
      </c>
      <c r="N122">
        <v>0</v>
      </c>
      <c r="O122">
        <v>0</v>
      </c>
      <c r="P122">
        <v>1.5</v>
      </c>
      <c r="R122" t="s">
        <v>613</v>
      </c>
    </row>
    <row r="123" spans="5:18" x14ac:dyDescent="0.25">
      <c r="E123" t="s">
        <v>3053</v>
      </c>
      <c r="F123" t="s">
        <v>23</v>
      </c>
      <c r="G123" t="s">
        <v>3057</v>
      </c>
      <c r="H123" t="s">
        <v>3055</v>
      </c>
      <c r="I123" t="s">
        <v>1841</v>
      </c>
      <c r="J123" t="s">
        <v>3058</v>
      </c>
      <c r="L123">
        <v>390</v>
      </c>
      <c r="M123">
        <v>0.53</v>
      </c>
      <c r="N123">
        <v>0</v>
      </c>
      <c r="O123">
        <v>0</v>
      </c>
      <c r="P123">
        <v>1</v>
      </c>
      <c r="R123" t="s">
        <v>613</v>
      </c>
    </row>
    <row r="124" spans="5:18" x14ac:dyDescent="0.25">
      <c r="F124" t="s">
        <v>2368</v>
      </c>
      <c r="G124" t="s">
        <v>3280</v>
      </c>
      <c r="H124" t="s">
        <v>295</v>
      </c>
      <c r="I124" t="s">
        <v>1025</v>
      </c>
      <c r="K124" t="s">
        <v>85</v>
      </c>
    </row>
  </sheetData>
  <sortState ref="E53:R124">
    <sortCondition ref="R52:R124"/>
  </sortState>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118"/>
  <sheetViews>
    <sheetView showGridLines="0" tabSelected="1" zoomScale="50" zoomScaleNormal="50" workbookViewId="0">
      <selection activeCell="G63" sqref="G63"/>
    </sheetView>
  </sheetViews>
  <sheetFormatPr defaultColWidth="9.140625" defaultRowHeight="17.25" x14ac:dyDescent="0.3"/>
  <cols>
    <col min="1" max="1" width="9.140625" style="1065"/>
    <col min="2" max="2" width="4.42578125" style="1065" bestFit="1" customWidth="1"/>
    <col min="3" max="3" width="16.85546875" style="1065" customWidth="1"/>
    <col min="4" max="4" width="62.140625" style="1065" customWidth="1"/>
    <col min="5" max="5" width="49.140625" style="1065" customWidth="1"/>
    <col min="6" max="6" width="44.140625" style="1065" bestFit="1" customWidth="1"/>
    <col min="7" max="7" width="30.42578125" style="1065" customWidth="1"/>
    <col min="8" max="8" width="30.140625" style="1065" customWidth="1"/>
    <col min="9" max="9" width="52.42578125" style="1065" customWidth="1"/>
    <col min="10" max="10" width="39.42578125" style="1065" customWidth="1"/>
    <col min="116" max="16384" width="9.140625" style="1065"/>
  </cols>
  <sheetData>
    <row r="1" spans="1:115" ht="15.75" customHeight="1" x14ac:dyDescent="0.3">
      <c r="C1" s="1176"/>
    </row>
    <row r="2" spans="1:115" ht="15.75" customHeight="1" x14ac:dyDescent="0.3"/>
    <row r="3" spans="1:115" ht="15.75" customHeight="1" x14ac:dyDescent="0.3"/>
    <row r="4" spans="1:115" ht="15.75" customHeight="1" x14ac:dyDescent="0.3"/>
    <row r="5" spans="1:115" ht="15.75" customHeight="1" x14ac:dyDescent="0.3"/>
    <row r="6" spans="1:115" ht="15.75" customHeight="1" x14ac:dyDescent="0.3"/>
    <row r="7" spans="1:115" ht="15.75" customHeight="1" x14ac:dyDescent="0.3"/>
    <row r="8" spans="1:115" ht="15.75" customHeight="1" x14ac:dyDescent="0.3"/>
    <row r="9" spans="1:115" ht="16.5" customHeight="1" thickBot="1" x14ac:dyDescent="0.35"/>
    <row r="10" spans="1:115" ht="37.5" thickBot="1" x14ac:dyDescent="0.5">
      <c r="A10"/>
      <c r="B10" s="1561" t="s">
        <v>3281</v>
      </c>
      <c r="C10" s="1562"/>
      <c r="D10" s="1562"/>
      <c r="E10" s="1562"/>
      <c r="F10" s="1562"/>
      <c r="G10" s="1562"/>
      <c r="H10" s="1562"/>
      <c r="I10" s="1562"/>
      <c r="J10" s="1563"/>
    </row>
    <row r="11" spans="1:115" x14ac:dyDescent="0.3">
      <c r="A11"/>
      <c r="B11" s="1066" t="s">
        <v>4731</v>
      </c>
      <c r="C11" s="1552"/>
      <c r="D11" s="1552"/>
      <c r="E11" s="1552"/>
      <c r="F11" s="1552"/>
      <c r="G11" s="1552"/>
      <c r="H11" s="1552"/>
      <c r="I11" s="1552"/>
      <c r="J11" s="1067" t="s">
        <v>4731</v>
      </c>
    </row>
    <row r="12" spans="1:115" ht="19.5" thickBot="1" x14ac:dyDescent="0.35">
      <c r="A12"/>
      <c r="B12" s="1066" t="s">
        <v>4731</v>
      </c>
      <c r="C12" s="1552"/>
      <c r="D12" s="1553"/>
      <c r="E12" s="1553"/>
      <c r="F12" s="1552"/>
      <c r="G12" s="1552"/>
      <c r="H12" s="1552"/>
      <c r="I12" s="1552"/>
      <c r="J12" s="1067" t="s">
        <v>4731</v>
      </c>
    </row>
    <row r="13" spans="1:115" ht="25.5" x14ac:dyDescent="0.35">
      <c r="A13"/>
      <c r="B13" s="1066" t="s">
        <v>4731</v>
      </c>
      <c r="C13" s="1237" t="s">
        <v>4731</v>
      </c>
      <c r="D13" s="1237" t="s">
        <v>429</v>
      </c>
      <c r="E13" s="1238" t="s">
        <v>399</v>
      </c>
      <c r="F13" s="1238" t="s">
        <v>385</v>
      </c>
      <c r="G13" s="1238" t="s">
        <v>3282</v>
      </c>
      <c r="H13" s="1239" t="s">
        <v>3283</v>
      </c>
      <c r="I13" s="1554"/>
      <c r="J13" s="7"/>
      <c r="DJ13" s="1065"/>
      <c r="DK13" s="1065"/>
    </row>
    <row r="14" spans="1:115" ht="26.25" thickBot="1" x14ac:dyDescent="0.4">
      <c r="A14"/>
      <c r="B14" s="1066" t="s">
        <v>4731</v>
      </c>
      <c r="C14" s="1240" t="s">
        <v>3284</v>
      </c>
      <c r="D14" s="1241">
        <v>29</v>
      </c>
      <c r="E14" s="1242">
        <v>20</v>
      </c>
      <c r="F14" s="1242">
        <v>18</v>
      </c>
      <c r="G14" s="1242">
        <v>3</v>
      </c>
      <c r="H14" s="1243">
        <f>SUM(D14:G14)</f>
        <v>70</v>
      </c>
      <c r="I14" s="1554"/>
      <c r="J14" s="7"/>
      <c r="DJ14" s="1065"/>
      <c r="DK14" s="1065"/>
    </row>
    <row r="15" spans="1:115" ht="24.75" thickBot="1" x14ac:dyDescent="0.4">
      <c r="A15"/>
      <c r="B15" s="1066" t="s">
        <v>4731</v>
      </c>
      <c r="C15" s="1555"/>
      <c r="D15" s="1556"/>
      <c r="E15" s="1556"/>
      <c r="F15" s="1556"/>
      <c r="G15" s="1557"/>
      <c r="H15" s="1558"/>
      <c r="I15" s="1552"/>
      <c r="J15" s="1067" t="s">
        <v>4731</v>
      </c>
    </row>
    <row r="16" spans="1:115" ht="25.5" x14ac:dyDescent="0.35">
      <c r="A16"/>
      <c r="B16" s="1066" t="s">
        <v>4731</v>
      </c>
      <c r="C16" s="1244" t="s">
        <v>4731</v>
      </c>
      <c r="D16" s="1237" t="s">
        <v>429</v>
      </c>
      <c r="E16" s="1238" t="s">
        <v>3285</v>
      </c>
      <c r="F16" s="1239" t="s">
        <v>3283</v>
      </c>
      <c r="G16" s="1556"/>
      <c r="H16" s="1556"/>
      <c r="I16" s="1559"/>
      <c r="J16" s="1067" t="s">
        <v>4731</v>
      </c>
    </row>
    <row r="17" spans="1:115" ht="46.5" thickBot="1" x14ac:dyDescent="0.4">
      <c r="A17"/>
      <c r="B17" s="1066" t="s">
        <v>4731</v>
      </c>
      <c r="C17" s="1245" t="s">
        <v>3286</v>
      </c>
      <c r="D17" s="1241">
        <v>9</v>
      </c>
      <c r="E17" s="1242">
        <v>0</v>
      </c>
      <c r="F17" s="1243">
        <f>SUM(D17:E17)</f>
        <v>9</v>
      </c>
      <c r="G17" s="1556"/>
      <c r="H17" s="1556"/>
      <c r="I17" s="1559"/>
      <c r="J17" s="1067" t="s">
        <v>4731</v>
      </c>
    </row>
    <row r="18" spans="1:115" ht="18.75" x14ac:dyDescent="0.3">
      <c r="A18"/>
      <c r="B18" s="1066" t="s">
        <v>4731</v>
      </c>
      <c r="C18" s="1552"/>
      <c r="D18" s="1553"/>
      <c r="E18" s="1553"/>
      <c r="F18" s="1552"/>
      <c r="G18" s="1552"/>
      <c r="H18" s="1552"/>
      <c r="I18" s="1552"/>
      <c r="J18" s="1067" t="s">
        <v>4731</v>
      </c>
    </row>
    <row r="19" spans="1:115" ht="19.5" thickBot="1" x14ac:dyDescent="0.35">
      <c r="A19"/>
      <c r="B19" s="1066" t="s">
        <v>4731</v>
      </c>
      <c r="C19" s="1552"/>
      <c r="D19" s="1553"/>
      <c r="E19" s="1553"/>
      <c r="F19" s="1552"/>
      <c r="G19" s="1552"/>
      <c r="H19" s="1552"/>
      <c r="I19" s="1552"/>
      <c r="J19" s="1067" t="s">
        <v>4731</v>
      </c>
    </row>
    <row r="20" spans="1:115" ht="23.25" thickBot="1" x14ac:dyDescent="0.35">
      <c r="A20"/>
      <c r="B20" s="1066" t="s">
        <v>4731</v>
      </c>
      <c r="C20" s="1177" t="s">
        <v>3287</v>
      </c>
      <c r="D20" s="1178"/>
      <c r="E20" s="1178" t="s">
        <v>4731</v>
      </c>
      <c r="F20" s="1178" t="s">
        <v>4731</v>
      </c>
      <c r="G20" s="1178" t="s">
        <v>4731</v>
      </c>
      <c r="H20" s="1178" t="s">
        <v>4731</v>
      </c>
      <c r="I20" s="1178" t="s">
        <v>4731</v>
      </c>
      <c r="J20" s="1179" t="s">
        <v>4731</v>
      </c>
    </row>
    <row r="21" spans="1:115" ht="22.5" x14ac:dyDescent="0.3">
      <c r="A21"/>
      <c r="B21" s="1066" t="s">
        <v>4731</v>
      </c>
      <c r="C21" s="1163" t="s">
        <v>9</v>
      </c>
      <c r="D21" s="1180" t="s">
        <v>3288</v>
      </c>
      <c r="E21" s="1180" t="s">
        <v>3289</v>
      </c>
      <c r="F21" s="1180" t="s">
        <v>3290</v>
      </c>
      <c r="G21" s="1180" t="s">
        <v>3291</v>
      </c>
      <c r="H21" s="1180" t="s">
        <v>3292</v>
      </c>
      <c r="I21" s="1180" t="s">
        <v>3293</v>
      </c>
      <c r="J21" s="1181" t="s">
        <v>3294</v>
      </c>
    </row>
    <row r="22" spans="1:115" ht="20.25" x14ac:dyDescent="0.3">
      <c r="A22"/>
      <c r="B22" s="1066" t="s">
        <v>4731</v>
      </c>
      <c r="C22" s="1064">
        <v>1</v>
      </c>
      <c r="D22" s="958" t="s">
        <v>417</v>
      </c>
      <c r="E22" s="958" t="s">
        <v>1844</v>
      </c>
      <c r="F22" s="958" t="s">
        <v>3295</v>
      </c>
      <c r="G22" s="958" t="s">
        <v>4736</v>
      </c>
      <c r="H22" s="958" t="s">
        <v>3297</v>
      </c>
      <c r="I22" s="958" t="s">
        <v>4740</v>
      </c>
      <c r="J22" s="1162" t="s">
        <v>3298</v>
      </c>
    </row>
    <row r="23" spans="1:115" ht="19.5" customHeight="1" x14ac:dyDescent="0.3">
      <c r="A23"/>
      <c r="B23" s="1066" t="s">
        <v>4731</v>
      </c>
      <c r="C23" s="1064">
        <v>2</v>
      </c>
      <c r="D23" s="958" t="s">
        <v>3308</v>
      </c>
      <c r="E23" s="958" t="s">
        <v>1833</v>
      </c>
      <c r="F23" s="958" t="s">
        <v>373</v>
      </c>
      <c r="G23" s="958" t="s">
        <v>3309</v>
      </c>
      <c r="H23" s="958" t="s">
        <v>3310</v>
      </c>
      <c r="I23" s="958" t="s">
        <v>429</v>
      </c>
      <c r="J23" s="1162" t="s">
        <v>3298</v>
      </c>
    </row>
    <row r="24" spans="1:115" ht="20.25" x14ac:dyDescent="0.3">
      <c r="A24"/>
      <c r="B24" s="1066" t="s">
        <v>4731</v>
      </c>
      <c r="C24" s="1064">
        <v>3</v>
      </c>
      <c r="D24" s="958" t="s">
        <v>3313</v>
      </c>
      <c r="E24" s="958" t="s">
        <v>278</v>
      </c>
      <c r="F24" s="958" t="s">
        <v>52</v>
      </c>
      <c r="G24" s="958" t="s">
        <v>4738</v>
      </c>
      <c r="H24" s="958" t="s">
        <v>3315</v>
      </c>
      <c r="I24" s="958" t="s">
        <v>995</v>
      </c>
      <c r="J24" s="1162" t="s">
        <v>3298</v>
      </c>
    </row>
    <row r="25" spans="1:115" ht="20.45" customHeight="1" x14ac:dyDescent="0.3">
      <c r="A25"/>
      <c r="B25" s="1066" t="s">
        <v>4731</v>
      </c>
      <c r="C25" s="1064">
        <v>4</v>
      </c>
      <c r="D25" s="958" t="s">
        <v>3313</v>
      </c>
      <c r="E25" s="958" t="s">
        <v>2578</v>
      </c>
      <c r="F25" s="958" t="s">
        <v>52</v>
      </c>
      <c r="G25" s="958" t="s">
        <v>2585</v>
      </c>
      <c r="H25" s="958" t="s">
        <v>3312</v>
      </c>
      <c r="I25" s="958" t="s">
        <v>995</v>
      </c>
      <c r="J25" s="1162" t="s">
        <v>3298</v>
      </c>
    </row>
    <row r="26" spans="1:115" ht="20.25" x14ac:dyDescent="0.3">
      <c r="A26"/>
      <c r="B26" s="1074" t="s">
        <v>4731</v>
      </c>
      <c r="C26" s="1064">
        <v>5</v>
      </c>
      <c r="D26" s="958" t="s">
        <v>3313</v>
      </c>
      <c r="E26" s="958" t="s">
        <v>3112</v>
      </c>
      <c r="F26" s="958" t="s">
        <v>373</v>
      </c>
      <c r="G26" s="958" t="s">
        <v>4734</v>
      </c>
      <c r="H26" s="958" t="s">
        <v>3315</v>
      </c>
      <c r="I26" s="958" t="s">
        <v>995</v>
      </c>
      <c r="J26" s="1162" t="s">
        <v>3298</v>
      </c>
    </row>
    <row r="27" spans="1:115" ht="20.45" customHeight="1" x14ac:dyDescent="0.3">
      <c r="A27"/>
      <c r="B27" s="1074" t="s">
        <v>4731</v>
      </c>
      <c r="C27" s="1064">
        <v>6</v>
      </c>
      <c r="D27" s="958" t="s">
        <v>3313</v>
      </c>
      <c r="E27" s="958" t="s">
        <v>2994</v>
      </c>
      <c r="F27" s="958" t="s">
        <v>373</v>
      </c>
      <c r="G27" s="958" t="s">
        <v>2991</v>
      </c>
      <c r="H27" s="958" t="s">
        <v>4722</v>
      </c>
      <c r="I27" s="958" t="s">
        <v>995</v>
      </c>
      <c r="J27" s="1162" t="s">
        <v>3298</v>
      </c>
    </row>
    <row r="28" spans="1:115" s="1075" customFormat="1" ht="20.45" customHeight="1" x14ac:dyDescent="0.3">
      <c r="A28"/>
      <c r="B28" s="1066" t="s">
        <v>4731</v>
      </c>
      <c r="C28" s="1064">
        <v>7</v>
      </c>
      <c r="D28" s="958" t="s">
        <v>3313</v>
      </c>
      <c r="E28" s="958" t="s">
        <v>2995</v>
      </c>
      <c r="F28" s="958" t="s">
        <v>373</v>
      </c>
      <c r="G28" s="958" t="s">
        <v>1389</v>
      </c>
      <c r="H28" s="958" t="s">
        <v>3315</v>
      </c>
      <c r="I28" s="958" t="s">
        <v>995</v>
      </c>
      <c r="J28" s="1162" t="s">
        <v>3298</v>
      </c>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row>
    <row r="29" spans="1:115" s="1075" customFormat="1" ht="20.45" customHeight="1" x14ac:dyDescent="0.3">
      <c r="A29"/>
      <c r="B29" s="1066" t="s">
        <v>4731</v>
      </c>
      <c r="C29" s="1064">
        <v>8</v>
      </c>
      <c r="D29" s="958" t="s">
        <v>3313</v>
      </c>
      <c r="E29" s="958" t="s">
        <v>4723</v>
      </c>
      <c r="F29" s="958" t="s">
        <v>373</v>
      </c>
      <c r="G29" s="958" t="s">
        <v>4724</v>
      </c>
      <c r="H29" s="958" t="s">
        <v>3315</v>
      </c>
      <c r="I29" s="958" t="s">
        <v>995</v>
      </c>
      <c r="J29" s="1162" t="s">
        <v>3298</v>
      </c>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row>
    <row r="30" spans="1:115" s="1075" customFormat="1" ht="20.45" customHeight="1" x14ac:dyDescent="0.3">
      <c r="A30"/>
      <c r="B30" s="1066" t="s">
        <v>4731</v>
      </c>
      <c r="C30" s="1064">
        <v>9</v>
      </c>
      <c r="D30" s="958" t="s">
        <v>3313</v>
      </c>
      <c r="E30" s="958" t="s">
        <v>55</v>
      </c>
      <c r="F30" s="958" t="s">
        <v>52</v>
      </c>
      <c r="G30" s="958" t="s">
        <v>4737</v>
      </c>
      <c r="H30" s="958" t="s">
        <v>3314</v>
      </c>
      <c r="I30" s="958" t="s">
        <v>429</v>
      </c>
      <c r="J30" s="1162" t="s">
        <v>3298</v>
      </c>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row>
    <row r="31" spans="1:115" ht="19.5" customHeight="1" x14ac:dyDescent="0.3">
      <c r="A31"/>
      <c r="B31" s="1066" t="s">
        <v>4731</v>
      </c>
      <c r="C31" s="1064">
        <v>10</v>
      </c>
      <c r="D31" s="958" t="s">
        <v>3313</v>
      </c>
      <c r="E31" s="1564" t="s">
        <v>522</v>
      </c>
      <c r="F31" s="958" t="s">
        <v>52</v>
      </c>
      <c r="G31" s="1564" t="s">
        <v>4732</v>
      </c>
      <c r="H31" s="1564" t="s">
        <v>1871</v>
      </c>
      <c r="I31" s="958" t="s">
        <v>429</v>
      </c>
      <c r="J31" s="1162" t="s">
        <v>3298</v>
      </c>
    </row>
    <row r="32" spans="1:115" ht="19.5" customHeight="1" x14ac:dyDescent="0.3">
      <c r="A32"/>
      <c r="B32" s="1074" t="s">
        <v>4731</v>
      </c>
      <c r="C32" s="1064">
        <v>11</v>
      </c>
      <c r="D32" s="958" t="s">
        <v>3313</v>
      </c>
      <c r="E32" s="958" t="s">
        <v>85</v>
      </c>
      <c r="F32" s="958" t="s">
        <v>52</v>
      </c>
      <c r="G32" s="958" t="s">
        <v>4742</v>
      </c>
      <c r="H32" s="958" t="s">
        <v>3312</v>
      </c>
      <c r="I32" s="958" t="s">
        <v>995</v>
      </c>
      <c r="J32" s="1162" t="s">
        <v>3298</v>
      </c>
    </row>
    <row r="33" spans="1:115" s="1171" customFormat="1" ht="19.5" customHeight="1" x14ac:dyDescent="0.3">
      <c r="A33"/>
      <c r="B33" s="1066" t="s">
        <v>4731</v>
      </c>
      <c r="C33" s="1064">
        <v>12</v>
      </c>
      <c r="D33" s="958" t="s">
        <v>3313</v>
      </c>
      <c r="E33" s="958" t="s">
        <v>2981</v>
      </c>
      <c r="F33" s="958" t="s">
        <v>373</v>
      </c>
      <c r="G33" s="958" t="s">
        <v>4720</v>
      </c>
      <c r="H33" s="958" t="s">
        <v>4722</v>
      </c>
      <c r="I33" s="958" t="s">
        <v>995</v>
      </c>
      <c r="J33" s="1162" t="s">
        <v>3298</v>
      </c>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row>
    <row r="34" spans="1:115" ht="20.45" customHeight="1" x14ac:dyDescent="0.3">
      <c r="A34"/>
      <c r="B34" s="1066" t="s">
        <v>4731</v>
      </c>
      <c r="C34" s="1064">
        <v>13</v>
      </c>
      <c r="D34" s="958" t="s">
        <v>3313</v>
      </c>
      <c r="E34" s="958" t="s">
        <v>422</v>
      </c>
      <c r="F34" s="958" t="s">
        <v>373</v>
      </c>
      <c r="G34" s="958" t="s">
        <v>4721</v>
      </c>
      <c r="H34" s="958" t="s">
        <v>4722</v>
      </c>
      <c r="I34" s="958" t="s">
        <v>995</v>
      </c>
      <c r="J34" s="1162" t="s">
        <v>3298</v>
      </c>
    </row>
    <row r="35" spans="1:115" s="1075" customFormat="1" ht="20.45" customHeight="1" x14ac:dyDescent="0.25">
      <c r="A35"/>
      <c r="B35" s="1074" t="s">
        <v>4731</v>
      </c>
      <c r="C35" s="1064">
        <v>14</v>
      </c>
      <c r="D35" s="958" t="s">
        <v>3313</v>
      </c>
      <c r="E35" s="1564" t="s">
        <v>3345</v>
      </c>
      <c r="F35" s="958" t="s">
        <v>52</v>
      </c>
      <c r="G35" s="1564" t="s">
        <v>4733</v>
      </c>
      <c r="H35" s="1564" t="s">
        <v>1871</v>
      </c>
      <c r="I35" s="958" t="s">
        <v>429</v>
      </c>
      <c r="J35" s="1162" t="s">
        <v>3298</v>
      </c>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row>
    <row r="36" spans="1:115" ht="20.45" customHeight="1" x14ac:dyDescent="0.3">
      <c r="A36"/>
      <c r="B36" s="1183" t="s">
        <v>4731</v>
      </c>
      <c r="C36" s="1064">
        <v>15</v>
      </c>
      <c r="D36" s="958" t="s">
        <v>425</v>
      </c>
      <c r="E36" s="958" t="s">
        <v>426</v>
      </c>
      <c r="F36" s="958" t="s">
        <v>3316</v>
      </c>
      <c r="G36" s="958" t="s">
        <v>4743</v>
      </c>
      <c r="H36" s="958" t="s">
        <v>98</v>
      </c>
      <c r="I36" s="958" t="s">
        <v>995</v>
      </c>
      <c r="J36" s="1162" t="s">
        <v>3298</v>
      </c>
    </row>
    <row r="37" spans="1:115" ht="20.45" customHeight="1" x14ac:dyDescent="0.3">
      <c r="A37"/>
      <c r="B37" s="1066" t="s">
        <v>4731</v>
      </c>
      <c r="C37" s="1064">
        <v>16</v>
      </c>
      <c r="D37" s="958" t="s">
        <v>376</v>
      </c>
      <c r="E37" s="958" t="s">
        <v>3338</v>
      </c>
      <c r="F37" s="958" t="s">
        <v>373</v>
      </c>
      <c r="G37" s="958" t="s">
        <v>4744</v>
      </c>
      <c r="H37" s="958" t="s">
        <v>28</v>
      </c>
      <c r="I37" s="958" t="s">
        <v>995</v>
      </c>
      <c r="J37" s="1162" t="s">
        <v>3298</v>
      </c>
    </row>
    <row r="38" spans="1:115" s="1172" customFormat="1" ht="20.45" customHeight="1" x14ac:dyDescent="0.3">
      <c r="A38"/>
      <c r="B38" s="1184" t="s">
        <v>4731</v>
      </c>
      <c r="C38" s="1064">
        <v>17</v>
      </c>
      <c r="D38" s="958" t="s">
        <v>376</v>
      </c>
      <c r="E38" s="958" t="s">
        <v>372</v>
      </c>
      <c r="F38" s="958" t="s">
        <v>373</v>
      </c>
      <c r="G38" s="958" t="s">
        <v>4735</v>
      </c>
      <c r="H38" s="958" t="s">
        <v>3319</v>
      </c>
      <c r="I38" s="958" t="s">
        <v>429</v>
      </c>
      <c r="J38" s="1162" t="s">
        <v>3298</v>
      </c>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row>
    <row r="39" spans="1:115" s="1186" customFormat="1" ht="20.45" customHeight="1" x14ac:dyDescent="0.3">
      <c r="A39"/>
      <c r="B39" s="1066" t="s">
        <v>4731</v>
      </c>
      <c r="C39" s="1064">
        <v>18</v>
      </c>
      <c r="D39" s="958" t="s">
        <v>3320</v>
      </c>
      <c r="E39" s="958" t="s">
        <v>1753</v>
      </c>
      <c r="F39" s="958" t="s">
        <v>373</v>
      </c>
      <c r="G39" s="958" t="s">
        <v>3321</v>
      </c>
      <c r="H39" s="958" t="s">
        <v>1749</v>
      </c>
      <c r="I39" s="958" t="s">
        <v>429</v>
      </c>
      <c r="J39" s="1162" t="s">
        <v>3298</v>
      </c>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row>
    <row r="40" spans="1:115" s="1075" customFormat="1" ht="20.45" customHeight="1" x14ac:dyDescent="0.25">
      <c r="A40"/>
      <c r="B40" s="1074" t="s">
        <v>4731</v>
      </c>
      <c r="C40" s="1064">
        <v>19</v>
      </c>
      <c r="D40" s="958" t="s">
        <v>3322</v>
      </c>
      <c r="E40" s="958" t="s">
        <v>2574</v>
      </c>
      <c r="F40" s="958" t="s">
        <v>373</v>
      </c>
      <c r="G40" s="958" t="s">
        <v>2997</v>
      </c>
      <c r="H40" s="958" t="s">
        <v>2996</v>
      </c>
      <c r="I40" s="958" t="s">
        <v>429</v>
      </c>
      <c r="J40" s="1162" t="s">
        <v>3298</v>
      </c>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row>
    <row r="41" spans="1:115" s="1075" customFormat="1" ht="20.45" customHeight="1" x14ac:dyDescent="0.3">
      <c r="A41"/>
      <c r="B41" s="1066" t="s">
        <v>4731</v>
      </c>
      <c r="C41" s="1549">
        <v>20</v>
      </c>
      <c r="D41" s="1550" t="s">
        <v>3322</v>
      </c>
      <c r="E41" s="1550" t="s">
        <v>3046</v>
      </c>
      <c r="F41" s="1550" t="s">
        <v>373</v>
      </c>
      <c r="G41" s="1550" t="s">
        <v>4773</v>
      </c>
      <c r="H41" s="1550" t="s">
        <v>2999</v>
      </c>
      <c r="I41" s="1550" t="s">
        <v>429</v>
      </c>
      <c r="J41" s="1551" t="s">
        <v>3298</v>
      </c>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row>
    <row r="42" spans="1:115" s="1186" customFormat="1" ht="20.45" customHeight="1" x14ac:dyDescent="0.3">
      <c r="A42"/>
      <c r="B42" s="1173" t="s">
        <v>4731</v>
      </c>
      <c r="C42" s="1064">
        <v>21</v>
      </c>
      <c r="D42" s="958" t="s">
        <v>3373</v>
      </c>
      <c r="E42" s="958" t="s">
        <v>3374</v>
      </c>
      <c r="F42" s="958" t="s">
        <v>373</v>
      </c>
      <c r="G42" s="958" t="s">
        <v>4760</v>
      </c>
      <c r="H42" s="958" t="s">
        <v>2999</v>
      </c>
      <c r="I42" s="958" t="s">
        <v>429</v>
      </c>
      <c r="J42" s="103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row>
    <row r="43" spans="1:115" s="1075" customFormat="1" ht="20.45" customHeight="1" x14ac:dyDescent="0.25">
      <c r="A43"/>
      <c r="B43" s="1074" t="s">
        <v>4731</v>
      </c>
      <c r="C43" s="1064">
        <v>22</v>
      </c>
      <c r="D43" s="958" t="s">
        <v>1386</v>
      </c>
      <c r="E43" s="958" t="s">
        <v>794</v>
      </c>
      <c r="F43" s="958" t="s">
        <v>3360</v>
      </c>
      <c r="G43" s="958" t="s">
        <v>4745</v>
      </c>
      <c r="H43" s="958" t="s">
        <v>28</v>
      </c>
      <c r="I43" s="958" t="s">
        <v>995</v>
      </c>
      <c r="J43" s="1032" t="s">
        <v>3298</v>
      </c>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row>
    <row r="44" spans="1:115" s="1075" customFormat="1" ht="20.45" customHeight="1" x14ac:dyDescent="0.25">
      <c r="A44"/>
      <c r="B44" s="1183" t="s">
        <v>4731</v>
      </c>
      <c r="C44" s="1064">
        <v>23</v>
      </c>
      <c r="D44" s="958" t="s">
        <v>3323</v>
      </c>
      <c r="E44" s="958" t="s">
        <v>3324</v>
      </c>
      <c r="F44" s="958" t="s">
        <v>3316</v>
      </c>
      <c r="G44" s="958" t="s">
        <v>456</v>
      </c>
      <c r="H44" s="958" t="s">
        <v>3325</v>
      </c>
      <c r="I44" s="958" t="s">
        <v>429</v>
      </c>
      <c r="J44" s="1162" t="s">
        <v>3298</v>
      </c>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row>
    <row r="45" spans="1:115" ht="20.45" customHeight="1" x14ac:dyDescent="0.3">
      <c r="A45"/>
      <c r="B45" s="1074" t="s">
        <v>4731</v>
      </c>
      <c r="C45" s="1064">
        <v>24</v>
      </c>
      <c r="D45" s="1564" t="s">
        <v>3326</v>
      </c>
      <c r="E45" s="958" t="s">
        <v>2534</v>
      </c>
      <c r="F45" s="958" t="s">
        <v>3306</v>
      </c>
      <c r="G45" s="1564" t="s">
        <v>4746</v>
      </c>
      <c r="H45" s="958" t="s">
        <v>28</v>
      </c>
      <c r="I45" s="958" t="s">
        <v>995</v>
      </c>
      <c r="J45" s="1162" t="s">
        <v>3298</v>
      </c>
    </row>
    <row r="46" spans="1:115" s="1075" customFormat="1" ht="20.45" customHeight="1" x14ac:dyDescent="0.3">
      <c r="A46"/>
      <c r="B46" s="1173" t="s">
        <v>4731</v>
      </c>
      <c r="C46" s="1064">
        <v>25</v>
      </c>
      <c r="D46" s="958" t="s">
        <v>3328</v>
      </c>
      <c r="E46" s="958" t="s">
        <v>2904</v>
      </c>
      <c r="F46" s="958" t="s">
        <v>419</v>
      </c>
      <c r="G46" s="958" t="s">
        <v>4730</v>
      </c>
      <c r="H46" s="958" t="s">
        <v>4729</v>
      </c>
      <c r="I46" s="958" t="s">
        <v>429</v>
      </c>
      <c r="J46" s="1162" t="s">
        <v>3298</v>
      </c>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row>
    <row r="47" spans="1:115" s="1075" customFormat="1" ht="20.45" customHeight="1" x14ac:dyDescent="0.3">
      <c r="A47"/>
      <c r="B47" s="1173" t="s">
        <v>4731</v>
      </c>
      <c r="C47" s="1064">
        <v>26</v>
      </c>
      <c r="D47" s="958" t="s">
        <v>3331</v>
      </c>
      <c r="E47" s="958" t="s">
        <v>3332</v>
      </c>
      <c r="F47" s="958" t="s">
        <v>419</v>
      </c>
      <c r="G47" s="958" t="s">
        <v>4726</v>
      </c>
      <c r="H47" s="958" t="s">
        <v>3159</v>
      </c>
      <c r="I47" s="958" t="s">
        <v>429</v>
      </c>
      <c r="J47" s="1162" t="s">
        <v>3298</v>
      </c>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row>
    <row r="48" spans="1:115" ht="20.45" customHeight="1" x14ac:dyDescent="0.3">
      <c r="A48"/>
      <c r="B48" s="1183" t="s">
        <v>4731</v>
      </c>
      <c r="C48" s="1064">
        <v>27</v>
      </c>
      <c r="D48" s="958" t="s">
        <v>417</v>
      </c>
      <c r="E48" s="958" t="s">
        <v>3333</v>
      </c>
      <c r="F48" s="958" t="s">
        <v>3295</v>
      </c>
      <c r="G48" s="958" t="s">
        <v>4725</v>
      </c>
      <c r="H48" s="958" t="s">
        <v>3334</v>
      </c>
      <c r="I48" s="958" t="s">
        <v>995</v>
      </c>
      <c r="J48" s="1162" t="s">
        <v>3298</v>
      </c>
    </row>
    <row r="49" spans="1:115" s="361" customFormat="1" ht="20.45" customHeight="1" x14ac:dyDescent="0.3">
      <c r="A49"/>
      <c r="B49" s="1188" t="s">
        <v>4731</v>
      </c>
      <c r="C49" s="1064">
        <v>28</v>
      </c>
      <c r="D49" s="958" t="s">
        <v>4727</v>
      </c>
      <c r="E49" s="958" t="s">
        <v>4728</v>
      </c>
      <c r="F49" s="958" t="s">
        <v>373</v>
      </c>
      <c r="G49" s="958" t="s">
        <v>2998</v>
      </c>
      <c r="H49" s="958" t="s">
        <v>28</v>
      </c>
      <c r="I49" s="958" t="s">
        <v>995</v>
      </c>
      <c r="J49" s="1162" t="s">
        <v>3298</v>
      </c>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row>
    <row r="50" spans="1:115" s="361" customFormat="1" ht="20.45" customHeight="1" x14ac:dyDescent="0.3">
      <c r="A50"/>
      <c r="B50" s="1066"/>
      <c r="C50" s="1064">
        <v>29</v>
      </c>
      <c r="D50" s="1166" t="s">
        <v>3331</v>
      </c>
      <c r="E50" s="1166" t="s">
        <v>3369</v>
      </c>
      <c r="F50" s="1166" t="s">
        <v>3295</v>
      </c>
      <c r="G50" s="1166" t="s">
        <v>4759</v>
      </c>
      <c r="H50" s="1166" t="s">
        <v>23</v>
      </c>
      <c r="I50" s="958" t="s">
        <v>995</v>
      </c>
      <c r="J50" s="1236"/>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row>
    <row r="51" spans="1:115" s="1186" customFormat="1" ht="20.45" customHeight="1" x14ac:dyDescent="0.3">
      <c r="A51"/>
      <c r="B51" s="1066" t="s">
        <v>4731</v>
      </c>
      <c r="C51" s="1232"/>
      <c r="D51" s="1565"/>
      <c r="E51" s="1565"/>
      <c r="F51" s="1565"/>
      <c r="G51" s="1565"/>
      <c r="H51" s="1565"/>
      <c r="I51" s="1565"/>
      <c r="J51" s="1566"/>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row>
    <row r="52" spans="1:115" s="1075" customFormat="1" ht="20.45" customHeight="1" x14ac:dyDescent="0.25">
      <c r="A52"/>
      <c r="B52" s="1074" t="s">
        <v>4731</v>
      </c>
      <c r="C52" s="1064">
        <v>30</v>
      </c>
      <c r="D52" s="958" t="s">
        <v>376</v>
      </c>
      <c r="E52" s="958" t="s">
        <v>377</v>
      </c>
      <c r="F52" s="958" t="s">
        <v>373</v>
      </c>
      <c r="G52" s="958" t="s">
        <v>3317</v>
      </c>
      <c r="H52" s="958" t="s">
        <v>136</v>
      </c>
      <c r="I52" s="958" t="s">
        <v>452</v>
      </c>
      <c r="J52" s="1162" t="s">
        <v>3298</v>
      </c>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row>
    <row r="53" spans="1:115" s="1190" customFormat="1" ht="19.5" customHeight="1" x14ac:dyDescent="0.3">
      <c r="A53"/>
      <c r="B53" s="1074" t="s">
        <v>4731</v>
      </c>
      <c r="C53" s="1064">
        <v>31</v>
      </c>
      <c r="D53" s="958" t="s">
        <v>3352</v>
      </c>
      <c r="E53" s="958" t="s">
        <v>1798</v>
      </c>
      <c r="F53" s="958" t="s">
        <v>3306</v>
      </c>
      <c r="G53" s="958" t="s">
        <v>171</v>
      </c>
      <c r="H53" s="958" t="s">
        <v>171</v>
      </c>
      <c r="I53" s="958" t="s">
        <v>4758</v>
      </c>
      <c r="J53" s="1162" t="s">
        <v>3298</v>
      </c>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row>
    <row r="54" spans="1:115" s="1190" customFormat="1" ht="20.45" customHeight="1" x14ac:dyDescent="0.3">
      <c r="A54"/>
      <c r="B54" s="1066" t="s">
        <v>4731</v>
      </c>
      <c r="C54" s="1064">
        <v>32</v>
      </c>
      <c r="D54" s="1167" t="s">
        <v>3313</v>
      </c>
      <c r="E54" s="1167" t="s">
        <v>396</v>
      </c>
      <c r="F54" s="1167" t="s">
        <v>52</v>
      </c>
      <c r="G54" s="1167" t="s">
        <v>2987</v>
      </c>
      <c r="H54" s="1167" t="s">
        <v>3312</v>
      </c>
      <c r="I54" s="1167" t="s">
        <v>3282</v>
      </c>
      <c r="J54" s="1185" t="s">
        <v>3298</v>
      </c>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row>
    <row r="55" spans="1:115" s="1193" customFormat="1" ht="20.45" customHeight="1" x14ac:dyDescent="0.25">
      <c r="A55"/>
      <c r="B55" s="1194" t="s">
        <v>4731</v>
      </c>
      <c r="C55" s="1064">
        <v>33</v>
      </c>
      <c r="D55" s="1077" t="s">
        <v>3305</v>
      </c>
      <c r="E55" s="1077" t="s">
        <v>2989</v>
      </c>
      <c r="F55" s="1077" t="s">
        <v>3306</v>
      </c>
      <c r="G55" s="958"/>
      <c r="H55" s="1077"/>
      <c r="I55" s="1077" t="s">
        <v>452</v>
      </c>
      <c r="J55" s="1182" t="s">
        <v>3298</v>
      </c>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row>
    <row r="56" spans="1:115" s="1170" customFormat="1" ht="20.45" customHeight="1" x14ac:dyDescent="0.3">
      <c r="A56"/>
      <c r="B56" s="1194" t="s">
        <v>4731</v>
      </c>
      <c r="C56" s="1064">
        <v>34</v>
      </c>
      <c r="D56" s="958" t="s">
        <v>3328</v>
      </c>
      <c r="E56" s="958" t="s">
        <v>3335</v>
      </c>
      <c r="F56" s="958" t="s">
        <v>3306</v>
      </c>
      <c r="G56" s="958" t="s">
        <v>3336</v>
      </c>
      <c r="H56" s="958" t="s">
        <v>1749</v>
      </c>
      <c r="I56" s="958" t="s">
        <v>399</v>
      </c>
      <c r="J56" s="1162" t="s">
        <v>3298</v>
      </c>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row>
    <row r="57" spans="1:115" s="1195" customFormat="1" ht="20.45" customHeight="1" x14ac:dyDescent="0.25">
      <c r="A57"/>
      <c r="B57" s="1194"/>
      <c r="C57" s="1064">
        <v>35</v>
      </c>
      <c r="D57" s="958" t="s">
        <v>3352</v>
      </c>
      <c r="E57" s="958" t="s">
        <v>3353</v>
      </c>
      <c r="F57" s="958" t="s">
        <v>3354</v>
      </c>
      <c r="G57" s="958" t="s">
        <v>3355</v>
      </c>
      <c r="H57" s="958" t="s">
        <v>2739</v>
      </c>
      <c r="I57" s="958" t="s">
        <v>399</v>
      </c>
      <c r="J57" s="1162" t="s">
        <v>3298</v>
      </c>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row>
    <row r="58" spans="1:115" s="1075" customFormat="1" ht="20.45" customHeight="1" x14ac:dyDescent="0.25">
      <c r="A58"/>
      <c r="B58" s="1074" t="s">
        <v>4731</v>
      </c>
      <c r="C58" s="1064">
        <v>36</v>
      </c>
      <c r="D58" s="958" t="s">
        <v>3300</v>
      </c>
      <c r="E58" s="958" t="s">
        <v>3301</v>
      </c>
      <c r="F58" s="958" t="s">
        <v>3302</v>
      </c>
      <c r="G58" s="958" t="s">
        <v>4748</v>
      </c>
      <c r="H58" s="958" t="s">
        <v>3304</v>
      </c>
      <c r="I58" s="958" t="s">
        <v>399</v>
      </c>
      <c r="J58" s="1162" t="s">
        <v>3298</v>
      </c>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row>
    <row r="59" spans="1:115" s="1075" customFormat="1" ht="20.45" customHeight="1" x14ac:dyDescent="0.3">
      <c r="A59"/>
      <c r="B59" s="1066" t="s">
        <v>4731</v>
      </c>
      <c r="C59" s="1064">
        <v>37</v>
      </c>
      <c r="D59" s="1167" t="s">
        <v>3357</v>
      </c>
      <c r="E59" s="1167" t="s">
        <v>1818</v>
      </c>
      <c r="F59" s="1167" t="s">
        <v>373</v>
      </c>
      <c r="G59" s="1167" t="s">
        <v>171</v>
      </c>
      <c r="H59" s="1167" t="s">
        <v>171</v>
      </c>
      <c r="I59" s="1175" t="s">
        <v>399</v>
      </c>
      <c r="J59" s="1235" t="s">
        <v>3358</v>
      </c>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row>
    <row r="60" spans="1:115" s="1171" customFormat="1" ht="20.45" customHeight="1" x14ac:dyDescent="0.3">
      <c r="A60"/>
      <c r="B60" s="1066" t="s">
        <v>4731</v>
      </c>
      <c r="C60" s="1064">
        <v>38</v>
      </c>
      <c r="D60" s="958" t="s">
        <v>3357</v>
      </c>
      <c r="E60" s="958" t="s">
        <v>3359</v>
      </c>
      <c r="F60" s="958" t="s">
        <v>373</v>
      </c>
      <c r="G60" s="958" t="s">
        <v>171</v>
      </c>
      <c r="H60" s="958" t="s">
        <v>171</v>
      </c>
      <c r="I60" s="958" t="s">
        <v>399</v>
      </c>
      <c r="J60" s="1032" t="s">
        <v>3358</v>
      </c>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row>
    <row r="61" spans="1:115" s="343" customFormat="1" ht="20.25" x14ac:dyDescent="0.3">
      <c r="A61"/>
      <c r="B61" s="1066" t="s">
        <v>4731</v>
      </c>
      <c r="C61" s="1064">
        <v>39</v>
      </c>
      <c r="D61" s="958" t="s">
        <v>408</v>
      </c>
      <c r="E61" s="958" t="s">
        <v>409</v>
      </c>
      <c r="F61" s="958" t="s">
        <v>3295</v>
      </c>
      <c r="G61" s="958" t="s">
        <v>171</v>
      </c>
      <c r="H61" s="958" t="s">
        <v>171</v>
      </c>
      <c r="I61" s="958" t="s">
        <v>399</v>
      </c>
      <c r="J61" s="1032" t="s">
        <v>3358</v>
      </c>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row>
    <row r="62" spans="1:115" ht="20.45" customHeight="1" x14ac:dyDescent="0.3">
      <c r="A62"/>
      <c r="B62" s="1066" t="s">
        <v>4731</v>
      </c>
      <c r="C62" s="1064">
        <v>40</v>
      </c>
      <c r="D62" s="958" t="s">
        <v>408</v>
      </c>
      <c r="E62" s="958" t="s">
        <v>413</v>
      </c>
      <c r="F62" s="958" t="s">
        <v>3295</v>
      </c>
      <c r="G62" s="958" t="s">
        <v>171</v>
      </c>
      <c r="H62" s="958" t="s">
        <v>171</v>
      </c>
      <c r="I62" s="958" t="s">
        <v>399</v>
      </c>
      <c r="J62" s="1032" t="s">
        <v>3358</v>
      </c>
    </row>
    <row r="63" spans="1:115" ht="20.45" customHeight="1" x14ac:dyDescent="0.3">
      <c r="A63"/>
      <c r="B63" s="1066" t="s">
        <v>4731</v>
      </c>
      <c r="C63" s="1064">
        <v>41</v>
      </c>
      <c r="D63" s="1167" t="s">
        <v>3361</v>
      </c>
      <c r="E63" s="1167" t="s">
        <v>3362</v>
      </c>
      <c r="F63" s="1167" t="s">
        <v>3363</v>
      </c>
      <c r="G63" s="1167" t="s">
        <v>171</v>
      </c>
      <c r="H63" s="1167" t="s">
        <v>171</v>
      </c>
      <c r="I63" s="1167" t="s">
        <v>399</v>
      </c>
      <c r="J63" s="1187" t="s">
        <v>3358</v>
      </c>
    </row>
    <row r="64" spans="1:115" ht="20.45" customHeight="1" x14ac:dyDescent="0.3">
      <c r="A64"/>
      <c r="B64" s="1066" t="s">
        <v>4731</v>
      </c>
      <c r="C64" s="1064">
        <v>42</v>
      </c>
      <c r="D64" s="1169" t="s">
        <v>3326</v>
      </c>
      <c r="E64" s="1169" t="s">
        <v>403</v>
      </c>
      <c r="F64" s="1169" t="s">
        <v>383</v>
      </c>
      <c r="G64" s="1169" t="s">
        <v>171</v>
      </c>
      <c r="H64" s="1169" t="s">
        <v>171</v>
      </c>
      <c r="I64" s="1169" t="s">
        <v>399</v>
      </c>
      <c r="J64" s="1069" t="s">
        <v>3358</v>
      </c>
    </row>
    <row r="65" spans="1:115" s="1172" customFormat="1" ht="20.45" customHeight="1" x14ac:dyDescent="0.3">
      <c r="A65"/>
      <c r="B65" s="1184" t="s">
        <v>4731</v>
      </c>
      <c r="C65" s="1064">
        <v>43</v>
      </c>
      <c r="D65" s="1077" t="s">
        <v>3364</v>
      </c>
      <c r="E65" s="1077" t="s">
        <v>3365</v>
      </c>
      <c r="F65" s="1077" t="s">
        <v>3366</v>
      </c>
      <c r="G65" s="1077" t="s">
        <v>171</v>
      </c>
      <c r="H65" s="1077" t="s">
        <v>171</v>
      </c>
      <c r="I65" s="1077" t="s">
        <v>399</v>
      </c>
      <c r="J65" s="1196" t="s">
        <v>3358</v>
      </c>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row>
    <row r="66" spans="1:115" s="1172" customFormat="1" ht="20.45" customHeight="1" x14ac:dyDescent="0.3">
      <c r="A66"/>
      <c r="B66" s="1184" t="s">
        <v>4731</v>
      </c>
      <c r="C66" s="1064">
        <v>44</v>
      </c>
      <c r="D66" s="1077" t="s">
        <v>3367</v>
      </c>
      <c r="E66" s="1077" t="s">
        <v>3368</v>
      </c>
      <c r="F66" s="1077" t="s">
        <v>383</v>
      </c>
      <c r="G66" s="1077" t="s">
        <v>171</v>
      </c>
      <c r="H66" s="1077" t="s">
        <v>171</v>
      </c>
      <c r="I66" s="1077" t="s">
        <v>399</v>
      </c>
      <c r="J66" s="1196" t="s">
        <v>3358</v>
      </c>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row>
    <row r="67" spans="1:115" s="1172" customFormat="1" ht="20.45" customHeight="1" x14ac:dyDescent="0.3">
      <c r="A67"/>
      <c r="B67" s="1184" t="s">
        <v>4731</v>
      </c>
      <c r="C67" s="1064">
        <v>45</v>
      </c>
      <c r="D67" s="1077" t="s">
        <v>3370</v>
      </c>
      <c r="E67" s="1077" t="s">
        <v>3371</v>
      </c>
      <c r="F67" s="1077" t="s">
        <v>373</v>
      </c>
      <c r="G67" s="1077" t="s">
        <v>171</v>
      </c>
      <c r="H67" s="1077" t="s">
        <v>171</v>
      </c>
      <c r="I67" s="1077" t="s">
        <v>3372</v>
      </c>
      <c r="J67" s="1196" t="s">
        <v>3358</v>
      </c>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row>
    <row r="68" spans="1:115" s="1172" customFormat="1" ht="20.45" customHeight="1" x14ac:dyDescent="0.3">
      <c r="A68"/>
      <c r="B68" s="1184" t="s">
        <v>4731</v>
      </c>
      <c r="C68" s="1064">
        <v>46</v>
      </c>
      <c r="D68" s="1077" t="s">
        <v>3326</v>
      </c>
      <c r="E68" s="1077" t="s">
        <v>3375</v>
      </c>
      <c r="F68" s="1077" t="s">
        <v>383</v>
      </c>
      <c r="G68" s="1077" t="s">
        <v>171</v>
      </c>
      <c r="H68" s="1077" t="s">
        <v>171</v>
      </c>
      <c r="I68" s="1077" t="s">
        <v>3372</v>
      </c>
      <c r="J68" s="1182" t="s">
        <v>3376</v>
      </c>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row>
    <row r="69" spans="1:115" ht="20.45" customHeight="1" x14ac:dyDescent="0.3">
      <c r="A69"/>
      <c r="B69" s="1066" t="s">
        <v>4731</v>
      </c>
      <c r="C69" s="1064">
        <v>47</v>
      </c>
      <c r="D69" s="1167" t="s">
        <v>3377</v>
      </c>
      <c r="E69" s="1167" t="s">
        <v>3377</v>
      </c>
      <c r="F69" s="1167" t="s">
        <v>373</v>
      </c>
      <c r="G69" s="1167" t="s">
        <v>171</v>
      </c>
      <c r="H69" s="1167" t="s">
        <v>171</v>
      </c>
      <c r="I69" s="1167" t="s">
        <v>3372</v>
      </c>
      <c r="J69" s="1187" t="s">
        <v>3358</v>
      </c>
    </row>
    <row r="70" spans="1:115" ht="20.45" customHeight="1" x14ac:dyDescent="0.3">
      <c r="A70"/>
      <c r="B70" s="1074" t="s">
        <v>4731</v>
      </c>
      <c r="C70" s="1064">
        <v>48</v>
      </c>
      <c r="D70" s="1167" t="s">
        <v>3313</v>
      </c>
      <c r="E70" s="1167" t="s">
        <v>3347</v>
      </c>
      <c r="F70" s="1167" t="s">
        <v>373</v>
      </c>
      <c r="G70" s="1167" t="s">
        <v>3348</v>
      </c>
      <c r="H70" s="1167" t="s">
        <v>1871</v>
      </c>
      <c r="I70" s="1167" t="s">
        <v>4739</v>
      </c>
      <c r="J70" s="1185" t="s">
        <v>3298</v>
      </c>
    </row>
    <row r="71" spans="1:115" ht="20.45" customHeight="1" x14ac:dyDescent="0.3">
      <c r="A71"/>
      <c r="B71" s="1066" t="s">
        <v>4731</v>
      </c>
      <c r="C71" s="1064">
        <v>49</v>
      </c>
      <c r="D71" s="1167" t="s">
        <v>3313</v>
      </c>
      <c r="E71" s="1167" t="s">
        <v>3340</v>
      </c>
      <c r="F71" s="1167" t="s">
        <v>52</v>
      </c>
      <c r="G71" s="1167" t="s">
        <v>3341</v>
      </c>
      <c r="H71" s="1167" t="s">
        <v>3314</v>
      </c>
      <c r="I71" s="1167" t="s">
        <v>4739</v>
      </c>
      <c r="J71" s="1234" t="s">
        <v>3298</v>
      </c>
    </row>
    <row r="72" spans="1:115" ht="20.45" customHeight="1" x14ac:dyDescent="0.3">
      <c r="A72"/>
      <c r="B72" s="490" t="s">
        <v>4731</v>
      </c>
      <c r="C72" s="1064">
        <v>50</v>
      </c>
      <c r="D72" s="1233" t="s">
        <v>3308</v>
      </c>
      <c r="E72" s="1233" t="s">
        <v>1778</v>
      </c>
      <c r="F72" s="1233" t="s">
        <v>373</v>
      </c>
      <c r="G72" s="1233" t="s">
        <v>3311</v>
      </c>
      <c r="H72" s="1233" t="s">
        <v>3312</v>
      </c>
      <c r="I72" s="1233" t="s">
        <v>4749</v>
      </c>
      <c r="J72" s="1234" t="s">
        <v>3298</v>
      </c>
    </row>
    <row r="73" spans="1:115" ht="20.45" customHeight="1" x14ac:dyDescent="0.3">
      <c r="A73"/>
      <c r="B73" s="1066" t="s">
        <v>4731</v>
      </c>
      <c r="C73" s="1064">
        <v>51</v>
      </c>
      <c r="D73" s="1167" t="s">
        <v>417</v>
      </c>
      <c r="E73" s="1167" t="s">
        <v>418</v>
      </c>
      <c r="F73" s="1167" t="s">
        <v>3295</v>
      </c>
      <c r="G73" s="1168" t="s">
        <v>4741</v>
      </c>
      <c r="H73" s="1167" t="s">
        <v>121</v>
      </c>
      <c r="I73" s="1167" t="s">
        <v>3282</v>
      </c>
      <c r="J73" s="1185" t="s">
        <v>3298</v>
      </c>
    </row>
    <row r="74" spans="1:115" ht="20.45" customHeight="1" x14ac:dyDescent="0.3">
      <c r="A74"/>
      <c r="B74" s="1188"/>
      <c r="C74" s="1064">
        <v>52</v>
      </c>
      <c r="D74" s="1167" t="s">
        <v>3349</v>
      </c>
      <c r="E74" s="1167" t="s">
        <v>2791</v>
      </c>
      <c r="F74" s="1167" t="s">
        <v>52</v>
      </c>
      <c r="G74" s="1167" t="s">
        <v>4747</v>
      </c>
      <c r="H74" s="1167" t="s">
        <v>1749</v>
      </c>
      <c r="I74" s="1167"/>
      <c r="J74" s="1185" t="s">
        <v>3298</v>
      </c>
    </row>
    <row r="75" spans="1:115" ht="20.45" customHeight="1" x14ac:dyDescent="0.3">
      <c r="A75"/>
      <c r="B75" s="1066" t="s">
        <v>4731</v>
      </c>
      <c r="C75" s="1066" t="s">
        <v>4731</v>
      </c>
      <c r="D75" s="1552"/>
      <c r="E75" s="1552"/>
      <c r="F75" s="1552"/>
      <c r="G75" s="1552"/>
      <c r="H75" s="1552"/>
      <c r="I75" s="1552"/>
      <c r="J75" s="1067" t="s">
        <v>4731</v>
      </c>
    </row>
    <row r="76" spans="1:115" s="1172" customFormat="1" ht="20.25" x14ac:dyDescent="0.3">
      <c r="A76"/>
      <c r="B76" s="1184" t="s">
        <v>4731</v>
      </c>
      <c r="C76" s="1197">
        <v>53</v>
      </c>
      <c r="D76" s="1077" t="s">
        <v>3378</v>
      </c>
      <c r="E76" s="1077" t="s">
        <v>3379</v>
      </c>
      <c r="F76" s="1077" t="s">
        <v>373</v>
      </c>
      <c r="G76" s="1077" t="s">
        <v>3380</v>
      </c>
      <c r="H76" s="1077" t="s">
        <v>171</v>
      </c>
      <c r="I76" s="1077" t="s">
        <v>385</v>
      </c>
      <c r="J76" s="1196" t="s">
        <v>3358</v>
      </c>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row>
    <row r="77" spans="1:115" s="1172" customFormat="1" ht="20.25" x14ac:dyDescent="0.3">
      <c r="A77"/>
      <c r="B77" s="1184" t="s">
        <v>4731</v>
      </c>
      <c r="C77" s="1197">
        <v>54</v>
      </c>
      <c r="D77" s="1077" t="s">
        <v>3381</v>
      </c>
      <c r="E77" s="1077" t="s">
        <v>3382</v>
      </c>
      <c r="F77" s="1077" t="s">
        <v>373</v>
      </c>
      <c r="G77" s="1077" t="s">
        <v>3380</v>
      </c>
      <c r="H77" s="1077" t="s">
        <v>171</v>
      </c>
      <c r="I77" s="1077" t="s">
        <v>385</v>
      </c>
      <c r="J77" s="1196" t="s">
        <v>3358</v>
      </c>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row>
    <row r="78" spans="1:115" s="1172" customFormat="1" ht="20.25" x14ac:dyDescent="0.3">
      <c r="A78"/>
      <c r="B78" s="1184" t="s">
        <v>4731</v>
      </c>
      <c r="C78" s="1197">
        <v>55</v>
      </c>
      <c r="D78" s="1077" t="s">
        <v>3381</v>
      </c>
      <c r="E78" s="1077" t="s">
        <v>3383</v>
      </c>
      <c r="F78" s="1077" t="s">
        <v>373</v>
      </c>
      <c r="G78" s="1077" t="s">
        <v>3384</v>
      </c>
      <c r="H78" s="1077" t="s">
        <v>171</v>
      </c>
      <c r="I78" s="1077" t="s">
        <v>385</v>
      </c>
      <c r="J78" s="1196" t="s">
        <v>3358</v>
      </c>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row>
    <row r="79" spans="1:115" s="1172" customFormat="1" ht="20.25" x14ac:dyDescent="0.3">
      <c r="A79"/>
      <c r="B79" s="1184" t="s">
        <v>4731</v>
      </c>
      <c r="C79" s="1197">
        <v>56</v>
      </c>
      <c r="D79" s="1077" t="s">
        <v>3381</v>
      </c>
      <c r="E79" s="1077" t="s">
        <v>3385</v>
      </c>
      <c r="F79" s="1077" t="s">
        <v>373</v>
      </c>
      <c r="G79" s="1077" t="s">
        <v>3384</v>
      </c>
      <c r="H79" s="1077" t="s">
        <v>171</v>
      </c>
      <c r="I79" s="1077" t="s">
        <v>385</v>
      </c>
      <c r="J79" s="1196" t="s">
        <v>3358</v>
      </c>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row>
    <row r="80" spans="1:115" ht="20.25" x14ac:dyDescent="0.3">
      <c r="A80"/>
      <c r="B80" s="1066" t="s">
        <v>4731</v>
      </c>
      <c r="C80" s="1198">
        <v>57</v>
      </c>
      <c r="D80" s="1167" t="s">
        <v>3386</v>
      </c>
      <c r="E80" s="1167" t="s">
        <v>3387</v>
      </c>
      <c r="F80" s="1167" t="s">
        <v>3388</v>
      </c>
      <c r="G80" s="1167" t="s">
        <v>171</v>
      </c>
      <c r="H80" s="1167" t="s">
        <v>171</v>
      </c>
      <c r="I80" s="1167" t="s">
        <v>385</v>
      </c>
      <c r="J80" s="1187" t="s">
        <v>3358</v>
      </c>
    </row>
    <row r="81" spans="1:10" ht="20.25" x14ac:dyDescent="0.3">
      <c r="A81"/>
      <c r="B81" s="1066" t="s">
        <v>4731</v>
      </c>
      <c r="C81" s="1198">
        <v>58</v>
      </c>
      <c r="D81" s="1167" t="s">
        <v>3389</v>
      </c>
      <c r="E81" s="1167" t="s">
        <v>3390</v>
      </c>
      <c r="F81" s="1167" t="s">
        <v>373</v>
      </c>
      <c r="G81" s="1167" t="s">
        <v>171</v>
      </c>
      <c r="H81" s="1167" t="s">
        <v>171</v>
      </c>
      <c r="I81" s="1167" t="s">
        <v>385</v>
      </c>
      <c r="J81" s="1187" t="s">
        <v>3358</v>
      </c>
    </row>
    <row r="82" spans="1:10" ht="20.25" x14ac:dyDescent="0.3">
      <c r="A82"/>
      <c r="B82" s="1066" t="s">
        <v>4731</v>
      </c>
      <c r="C82" s="1198">
        <v>59</v>
      </c>
      <c r="D82" s="1167" t="s">
        <v>405</v>
      </c>
      <c r="E82" s="1167" t="s">
        <v>406</v>
      </c>
      <c r="F82" s="1167" t="s">
        <v>373</v>
      </c>
      <c r="G82" s="1167" t="s">
        <v>171</v>
      </c>
      <c r="H82" s="1167" t="s">
        <v>407</v>
      </c>
      <c r="I82" s="1167" t="s">
        <v>385</v>
      </c>
      <c r="J82" s="1187" t="s">
        <v>3358</v>
      </c>
    </row>
    <row r="83" spans="1:10" ht="20.25" x14ac:dyDescent="0.3">
      <c r="A83"/>
      <c r="B83" s="1066" t="s">
        <v>4731</v>
      </c>
      <c r="C83" s="1198">
        <v>60</v>
      </c>
      <c r="D83" s="1167" t="s">
        <v>381</v>
      </c>
      <c r="E83" s="1167" t="s">
        <v>382</v>
      </c>
      <c r="F83" s="1167" t="s">
        <v>171</v>
      </c>
      <c r="G83" s="1167" t="s">
        <v>171</v>
      </c>
      <c r="H83" s="1167" t="s">
        <v>384</v>
      </c>
      <c r="I83" s="1167" t="s">
        <v>385</v>
      </c>
      <c r="J83" s="1187" t="s">
        <v>3358</v>
      </c>
    </row>
    <row r="84" spans="1:10" ht="20.25" x14ac:dyDescent="0.3">
      <c r="A84"/>
      <c r="B84" s="1066" t="s">
        <v>4731</v>
      </c>
      <c r="C84" s="1198">
        <v>61</v>
      </c>
      <c r="D84" s="1167" t="s">
        <v>3391</v>
      </c>
      <c r="E84" s="1167" t="s">
        <v>3392</v>
      </c>
      <c r="F84" s="1167" t="s">
        <v>3306</v>
      </c>
      <c r="G84" s="1167" t="s">
        <v>171</v>
      </c>
      <c r="H84" s="1167" t="s">
        <v>171</v>
      </c>
      <c r="I84" s="1167" t="s">
        <v>385</v>
      </c>
      <c r="J84" s="1187" t="s">
        <v>3358</v>
      </c>
    </row>
    <row r="85" spans="1:10" ht="20.25" x14ac:dyDescent="0.3">
      <c r="A85"/>
      <c r="B85" s="1066" t="s">
        <v>4731</v>
      </c>
      <c r="C85" s="1198">
        <v>62</v>
      </c>
      <c r="D85" s="1167" t="s">
        <v>3393</v>
      </c>
      <c r="E85" s="1167" t="s">
        <v>3394</v>
      </c>
      <c r="F85" s="1167" t="s">
        <v>366</v>
      </c>
      <c r="G85" s="1167" t="s">
        <v>171</v>
      </c>
      <c r="H85" s="1167" t="s">
        <v>171</v>
      </c>
      <c r="I85" s="1167" t="s">
        <v>385</v>
      </c>
      <c r="J85" s="1187" t="s">
        <v>3358</v>
      </c>
    </row>
    <row r="86" spans="1:10" ht="20.25" x14ac:dyDescent="0.3">
      <c r="A86"/>
      <c r="B86" s="1066" t="s">
        <v>4731</v>
      </c>
      <c r="C86" s="1198">
        <v>63</v>
      </c>
      <c r="D86" s="1167" t="s">
        <v>400</v>
      </c>
      <c r="E86" s="1167" t="s">
        <v>401</v>
      </c>
      <c r="F86" s="1167" t="s">
        <v>136</v>
      </c>
      <c r="G86" s="1167" t="s">
        <v>171</v>
      </c>
      <c r="H86" s="1167" t="s">
        <v>402</v>
      </c>
      <c r="I86" s="1167" t="s">
        <v>385</v>
      </c>
      <c r="J86" s="1187" t="s">
        <v>3358</v>
      </c>
    </row>
    <row r="87" spans="1:10" ht="20.25" x14ac:dyDescent="0.3">
      <c r="A87"/>
      <c r="B87" s="1066" t="s">
        <v>4731</v>
      </c>
      <c r="C87" s="1198">
        <v>64</v>
      </c>
      <c r="D87" s="1167" t="s">
        <v>3395</v>
      </c>
      <c r="E87" s="1167" t="s">
        <v>3396</v>
      </c>
      <c r="F87" s="1167" t="s">
        <v>373</v>
      </c>
      <c r="G87" s="1167" t="s">
        <v>171</v>
      </c>
      <c r="H87" s="1167" t="s">
        <v>171</v>
      </c>
      <c r="I87" s="1167" t="s">
        <v>385</v>
      </c>
      <c r="J87" s="1187" t="s">
        <v>3358</v>
      </c>
    </row>
    <row r="88" spans="1:10" ht="20.25" x14ac:dyDescent="0.3">
      <c r="A88"/>
      <c r="B88" s="1066" t="s">
        <v>4731</v>
      </c>
      <c r="C88" s="1198">
        <v>65</v>
      </c>
      <c r="D88" s="1167" t="s">
        <v>3395</v>
      </c>
      <c r="E88" s="1167" t="s">
        <v>3397</v>
      </c>
      <c r="F88" s="1167" t="s">
        <v>3398</v>
      </c>
      <c r="G88" s="1167" t="s">
        <v>171</v>
      </c>
      <c r="H88" s="1167" t="s">
        <v>3399</v>
      </c>
      <c r="I88" s="1167" t="s">
        <v>385</v>
      </c>
      <c r="J88" s="1187" t="s">
        <v>3358</v>
      </c>
    </row>
    <row r="89" spans="1:10" ht="20.25" x14ac:dyDescent="0.3">
      <c r="A89"/>
      <c r="B89" s="1066" t="s">
        <v>4731</v>
      </c>
      <c r="C89" s="1198">
        <v>66</v>
      </c>
      <c r="D89" s="1167" t="s">
        <v>3400</v>
      </c>
      <c r="E89" s="1167" t="s">
        <v>3401</v>
      </c>
      <c r="F89" s="1167" t="s">
        <v>373</v>
      </c>
      <c r="G89" s="1167" t="s">
        <v>171</v>
      </c>
      <c r="H89" s="1167" t="s">
        <v>171</v>
      </c>
      <c r="I89" s="1167" t="s">
        <v>385</v>
      </c>
      <c r="J89" s="1187" t="s">
        <v>3358</v>
      </c>
    </row>
    <row r="90" spans="1:10" ht="20.25" x14ac:dyDescent="0.3">
      <c r="A90"/>
      <c r="B90" s="1066" t="s">
        <v>4731</v>
      </c>
      <c r="C90" s="1198">
        <v>67</v>
      </c>
      <c r="D90" s="1167" t="s">
        <v>387</v>
      </c>
      <c r="E90" s="1167" t="s">
        <v>388</v>
      </c>
      <c r="F90" s="1167" t="s">
        <v>171</v>
      </c>
      <c r="G90" s="1167" t="s">
        <v>171</v>
      </c>
      <c r="H90" s="1167" t="s">
        <v>390</v>
      </c>
      <c r="I90" s="1167" t="s">
        <v>385</v>
      </c>
      <c r="J90" s="1187" t="s">
        <v>3358</v>
      </c>
    </row>
    <row r="91" spans="1:10" ht="20.25" x14ac:dyDescent="0.3">
      <c r="A91"/>
      <c r="B91" s="1066" t="s">
        <v>4731</v>
      </c>
      <c r="C91" s="1198">
        <v>68</v>
      </c>
      <c r="D91" s="1167" t="s">
        <v>3395</v>
      </c>
      <c r="E91" s="1167" t="s">
        <v>3402</v>
      </c>
      <c r="F91" s="1167" t="s">
        <v>373</v>
      </c>
      <c r="G91" s="1167" t="s">
        <v>171</v>
      </c>
      <c r="H91" s="1167" t="s">
        <v>171</v>
      </c>
      <c r="I91" s="1167" t="s">
        <v>3403</v>
      </c>
      <c r="J91" s="1187" t="s">
        <v>3358</v>
      </c>
    </row>
    <row r="92" spans="1:10" ht="20.25" x14ac:dyDescent="0.3">
      <c r="A92"/>
      <c r="B92" s="1066" t="s">
        <v>4731</v>
      </c>
      <c r="C92" s="1198">
        <v>69</v>
      </c>
      <c r="D92" s="1167" t="s">
        <v>3395</v>
      </c>
      <c r="E92" s="1167" t="s">
        <v>3404</v>
      </c>
      <c r="F92" s="1167" t="s">
        <v>3405</v>
      </c>
      <c r="G92" s="1167" t="s">
        <v>171</v>
      </c>
      <c r="H92" s="1167" t="s">
        <v>171</v>
      </c>
      <c r="I92" s="1167" t="s">
        <v>3403</v>
      </c>
      <c r="J92" s="1187" t="s">
        <v>3358</v>
      </c>
    </row>
    <row r="93" spans="1:10" ht="21" thickBot="1" x14ac:dyDescent="0.35">
      <c r="A93"/>
      <c r="B93" s="1066" t="s">
        <v>4731</v>
      </c>
      <c r="C93" s="1199">
        <v>70</v>
      </c>
      <c r="D93" s="1200" t="s">
        <v>3406</v>
      </c>
      <c r="E93" s="1200" t="s">
        <v>3407</v>
      </c>
      <c r="F93" s="1200" t="s">
        <v>3408</v>
      </c>
      <c r="G93" s="1200" t="s">
        <v>171</v>
      </c>
      <c r="H93" s="1200" t="s">
        <v>171</v>
      </c>
      <c r="I93" s="1200" t="s">
        <v>3403</v>
      </c>
      <c r="J93" s="1201" t="s">
        <v>3358</v>
      </c>
    </row>
    <row r="94" spans="1:10" ht="15.95" customHeight="1" x14ac:dyDescent="0.3">
      <c r="A94"/>
      <c r="B94" s="1066" t="s">
        <v>4731</v>
      </c>
      <c r="C94" s="1066" t="s">
        <v>4731</v>
      </c>
      <c r="D94" s="1552"/>
      <c r="E94" s="1552"/>
      <c r="F94" s="1552"/>
      <c r="G94" s="1552"/>
      <c r="H94" s="1552"/>
      <c r="I94" s="1552"/>
      <c r="J94" s="1067" t="s">
        <v>4731</v>
      </c>
    </row>
    <row r="95" spans="1:10" ht="15.95" customHeight="1" x14ac:dyDescent="0.3">
      <c r="A95"/>
      <c r="B95" s="1066" t="s">
        <v>4731</v>
      </c>
      <c r="C95" s="1066" t="s">
        <v>4731</v>
      </c>
      <c r="D95" s="1552"/>
      <c r="E95" s="1552"/>
      <c r="F95" s="1552"/>
      <c r="G95" s="1552"/>
      <c r="H95" s="1552"/>
      <c r="I95" s="1552"/>
      <c r="J95" s="1067" t="s">
        <v>4731</v>
      </c>
    </row>
    <row r="96" spans="1:10" ht="15.95" customHeight="1" x14ac:dyDescent="0.3">
      <c r="A96"/>
      <c r="B96" s="1066" t="s">
        <v>4731</v>
      </c>
      <c r="C96" s="1066" t="s">
        <v>4731</v>
      </c>
      <c r="D96" s="1552"/>
      <c r="E96" s="1552"/>
      <c r="F96" s="1552"/>
      <c r="G96" s="1552"/>
      <c r="H96" s="1552"/>
      <c r="I96" s="1552"/>
      <c r="J96" s="1067" t="s">
        <v>4731</v>
      </c>
    </row>
    <row r="97" spans="1:115" ht="21" thickBot="1" x14ac:dyDescent="0.35">
      <c r="A97"/>
      <c r="B97" s="1066" t="s">
        <v>4731</v>
      </c>
      <c r="C97" s="1202" t="s">
        <v>3409</v>
      </c>
      <c r="D97" s="1560"/>
      <c r="E97" s="1078" t="s">
        <v>4731</v>
      </c>
      <c r="F97" s="1078" t="s">
        <v>4731</v>
      </c>
      <c r="G97" s="1078" t="s">
        <v>4731</v>
      </c>
      <c r="H97" s="1078" t="s">
        <v>4731</v>
      </c>
      <c r="I97" s="1078" t="s">
        <v>4731</v>
      </c>
      <c r="J97" s="1201" t="s">
        <v>4731</v>
      </c>
    </row>
    <row r="98" spans="1:115" ht="40.5" thickBot="1" x14ac:dyDescent="0.35">
      <c r="A98"/>
      <c r="B98" s="1066" t="s">
        <v>4731</v>
      </c>
      <c r="C98" s="1203" t="s">
        <v>9</v>
      </c>
      <c r="D98" s="1204" t="s">
        <v>432</v>
      </c>
      <c r="E98" s="1205" t="s">
        <v>433</v>
      </c>
      <c r="F98" s="1206" t="s">
        <v>434</v>
      </c>
      <c r="G98" s="1205" t="s">
        <v>349</v>
      </c>
      <c r="H98" s="1205" t="s">
        <v>350</v>
      </c>
      <c r="I98" s="1205" t="s">
        <v>351</v>
      </c>
      <c r="J98" s="1207" t="s">
        <v>3410</v>
      </c>
    </row>
    <row r="99" spans="1:115" ht="22.5" customHeight="1" x14ac:dyDescent="0.35">
      <c r="A99"/>
      <c r="B99" s="1066" t="s">
        <v>4731</v>
      </c>
      <c r="C99" s="1064">
        <v>1</v>
      </c>
      <c r="D99" s="1208" t="s">
        <v>435</v>
      </c>
      <c r="E99" s="1208" t="s">
        <v>1590</v>
      </c>
      <c r="F99" s="1208" t="s">
        <v>437</v>
      </c>
      <c r="G99" s="1208" t="s">
        <v>446</v>
      </c>
      <c r="H99" s="1208" t="s">
        <v>98</v>
      </c>
      <c r="I99" s="1208" t="s">
        <v>4750</v>
      </c>
      <c r="J99" s="1209" t="s">
        <v>3298</v>
      </c>
    </row>
    <row r="100" spans="1:115" ht="22.5" customHeight="1" x14ac:dyDescent="0.35">
      <c r="A100"/>
      <c r="B100" s="1066" t="s">
        <v>4731</v>
      </c>
      <c r="C100" s="1198">
        <v>2</v>
      </c>
      <c r="D100" s="1210" t="s">
        <v>435</v>
      </c>
      <c r="E100" s="1210" t="s">
        <v>445</v>
      </c>
      <c r="F100" s="1210" t="s">
        <v>437</v>
      </c>
      <c r="G100" s="1210" t="s">
        <v>4751</v>
      </c>
      <c r="H100" s="1210" t="s">
        <v>336</v>
      </c>
      <c r="I100" s="1210" t="s">
        <v>4752</v>
      </c>
      <c r="J100" s="1211" t="s">
        <v>3298</v>
      </c>
    </row>
    <row r="101" spans="1:115" ht="23.1" customHeight="1" thickBot="1" x14ac:dyDescent="0.4">
      <c r="A101"/>
      <c r="B101" s="1066" t="s">
        <v>4731</v>
      </c>
      <c r="C101" s="1199">
        <v>3</v>
      </c>
      <c r="D101" s="1212" t="s">
        <v>435</v>
      </c>
      <c r="E101" s="1212" t="s">
        <v>3411</v>
      </c>
      <c r="F101" s="1212" t="s">
        <v>437</v>
      </c>
      <c r="G101" s="1213" t="s">
        <v>4753</v>
      </c>
      <c r="H101" s="1212" t="s">
        <v>4761</v>
      </c>
      <c r="I101" s="1212" t="s">
        <v>4754</v>
      </c>
      <c r="J101" s="1214" t="s">
        <v>3298</v>
      </c>
    </row>
    <row r="102" spans="1:115" ht="21" customHeight="1" thickBot="1" x14ac:dyDescent="0.35">
      <c r="A102"/>
      <c r="B102" s="1066" t="s">
        <v>4731</v>
      </c>
      <c r="C102" s="1068" t="s">
        <v>4731</v>
      </c>
      <c r="D102" s="1560"/>
      <c r="E102" s="1560"/>
      <c r="F102" s="1560"/>
      <c r="G102" s="1560"/>
      <c r="H102" s="1560"/>
      <c r="I102" s="1560"/>
      <c r="J102" s="1069" t="s">
        <v>4731</v>
      </c>
    </row>
    <row r="103" spans="1:115" ht="21" customHeight="1" thickBot="1" x14ac:dyDescent="0.35">
      <c r="A103"/>
      <c r="B103" s="1066" t="s">
        <v>4731</v>
      </c>
      <c r="C103" s="1215" t="s">
        <v>3412</v>
      </c>
      <c r="D103" s="1174"/>
      <c r="E103" s="1174" t="s">
        <v>4731</v>
      </c>
      <c r="F103" s="1174" t="s">
        <v>4731</v>
      </c>
      <c r="G103" s="1174" t="s">
        <v>4731</v>
      </c>
      <c r="H103" s="1174" t="s">
        <v>4731</v>
      </c>
      <c r="I103" s="1174" t="s">
        <v>4731</v>
      </c>
      <c r="J103" s="1216" t="s">
        <v>4731</v>
      </c>
    </row>
    <row r="104" spans="1:115" ht="21" thickBot="1" x14ac:dyDescent="0.35">
      <c r="A104"/>
      <c r="B104" s="1066" t="s">
        <v>4731</v>
      </c>
      <c r="C104" s="1217" t="s">
        <v>9</v>
      </c>
      <c r="D104" s="1218" t="s">
        <v>12</v>
      </c>
      <c r="E104" s="1218" t="s">
        <v>460</v>
      </c>
      <c r="F104" s="1200" t="s">
        <v>461</v>
      </c>
      <c r="G104" s="1218" t="s">
        <v>462</v>
      </c>
      <c r="H104" s="1218" t="s">
        <v>349</v>
      </c>
      <c r="I104" s="1218" t="s">
        <v>463</v>
      </c>
      <c r="J104" s="1219" t="s">
        <v>464</v>
      </c>
    </row>
    <row r="105" spans="1:115" ht="20.25" x14ac:dyDescent="0.3">
      <c r="A105"/>
      <c r="B105" s="1066" t="s">
        <v>4731</v>
      </c>
      <c r="C105" s="1070">
        <v>1</v>
      </c>
      <c r="D105" s="1189" t="s">
        <v>23</v>
      </c>
      <c r="E105" s="1220" t="s">
        <v>1374</v>
      </c>
      <c r="F105" s="1221"/>
      <c r="G105" s="1222" t="s">
        <v>4762</v>
      </c>
      <c r="H105" s="1164" t="s">
        <v>4763</v>
      </c>
      <c r="I105" s="1191" t="s">
        <v>4764</v>
      </c>
      <c r="J105" s="1223" t="s">
        <v>112</v>
      </c>
    </row>
    <row r="106" spans="1:115" ht="20.25" x14ac:dyDescent="0.3">
      <c r="A106"/>
      <c r="B106" s="1066" t="s">
        <v>4731</v>
      </c>
      <c r="C106" s="1224">
        <v>2</v>
      </c>
      <c r="D106" s="1189" t="s">
        <v>23</v>
      </c>
      <c r="E106" s="1165" t="s">
        <v>703</v>
      </c>
      <c r="F106" s="1221"/>
      <c r="G106" s="1222" t="s">
        <v>4762</v>
      </c>
      <c r="H106" s="1164" t="s">
        <v>4766</v>
      </c>
      <c r="I106" s="1191" t="s">
        <v>622</v>
      </c>
      <c r="J106" s="1225" t="s">
        <v>112</v>
      </c>
    </row>
    <row r="107" spans="1:115" ht="20.25" x14ac:dyDescent="0.3">
      <c r="A107"/>
      <c r="B107" s="1066" t="s">
        <v>4731</v>
      </c>
      <c r="C107" s="1217">
        <v>3</v>
      </c>
      <c r="D107" s="1189" t="s">
        <v>23</v>
      </c>
      <c r="E107" s="1226" t="s">
        <v>4757</v>
      </c>
      <c r="F107" s="1164"/>
      <c r="G107" s="1227" t="s">
        <v>4762</v>
      </c>
      <c r="H107" s="1164" t="s">
        <v>4765</v>
      </c>
      <c r="I107" s="1220" t="s">
        <v>4756</v>
      </c>
      <c r="J107" s="1192" t="s">
        <v>112</v>
      </c>
    </row>
    <row r="108" spans="1:115" s="1172" customFormat="1" ht="20.25" x14ac:dyDescent="0.3">
      <c r="A108"/>
      <c r="B108" s="1228"/>
      <c r="C108" s="1070">
        <v>4</v>
      </c>
      <c r="D108" s="1189" t="s">
        <v>23</v>
      </c>
      <c r="E108" s="1229" t="s">
        <v>2241</v>
      </c>
      <c r="F108" s="1229"/>
      <c r="G108" s="1230" t="s">
        <v>4762</v>
      </c>
      <c r="H108" s="1229" t="s">
        <v>4767</v>
      </c>
      <c r="I108" s="1229" t="s">
        <v>4768</v>
      </c>
      <c r="J108" s="1223" t="s">
        <v>112</v>
      </c>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row>
    <row r="109" spans="1:115" s="1172" customFormat="1" ht="19.5" customHeight="1" x14ac:dyDescent="0.3">
      <c r="A109"/>
      <c r="B109" s="1228"/>
      <c r="C109" s="1224">
        <v>5</v>
      </c>
      <c r="D109" s="1189" t="s">
        <v>23</v>
      </c>
      <c r="E109" s="1229" t="s">
        <v>4769</v>
      </c>
      <c r="F109" s="1229"/>
      <c r="G109" s="1230" t="s">
        <v>4762</v>
      </c>
      <c r="H109" s="1229" t="s">
        <v>4770</v>
      </c>
      <c r="I109" s="1229" t="s">
        <v>4771</v>
      </c>
      <c r="J109" s="1223" t="s">
        <v>112</v>
      </c>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row>
    <row r="110" spans="1:115" s="1172" customFormat="1" ht="19.5" customHeight="1" x14ac:dyDescent="0.3">
      <c r="A110"/>
      <c r="B110" s="1228" t="s">
        <v>4731</v>
      </c>
      <c r="C110" s="1217">
        <v>6</v>
      </c>
      <c r="D110" s="1189" t="s">
        <v>23</v>
      </c>
      <c r="E110" s="1229" t="s">
        <v>4772</v>
      </c>
      <c r="F110" s="1229"/>
      <c r="G110" s="1230" t="s">
        <v>4762</v>
      </c>
      <c r="H110" s="1229" t="s">
        <v>4755</v>
      </c>
      <c r="I110" s="1229" t="s">
        <v>2246</v>
      </c>
      <c r="J110" s="1223" t="s">
        <v>112</v>
      </c>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row>
    <row r="111" spans="1:115" s="1172" customFormat="1" ht="19.5" customHeight="1" x14ac:dyDescent="0.3">
      <c r="A111"/>
      <c r="B111" s="1228" t="s">
        <v>4731</v>
      </c>
      <c r="C111" s="1172" t="s">
        <v>4731</v>
      </c>
      <c r="D111" s="1172" t="s">
        <v>4731</v>
      </c>
      <c r="E111" s="1172" t="s">
        <v>4731</v>
      </c>
      <c r="F111" s="1172" t="s">
        <v>4731</v>
      </c>
      <c r="G111" s="1172" t="s">
        <v>4731</v>
      </c>
      <c r="H111" s="1172" t="s">
        <v>4731</v>
      </c>
      <c r="I111" s="1172" t="s">
        <v>4731</v>
      </c>
      <c r="J111" s="1231" t="s">
        <v>4731</v>
      </c>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row>
    <row r="112" spans="1:115" s="1172" customFormat="1" ht="19.5" customHeight="1" x14ac:dyDescent="0.3">
      <c r="A112"/>
      <c r="B112" s="1228" t="s">
        <v>4731</v>
      </c>
      <c r="C112" s="1172" t="s">
        <v>4731</v>
      </c>
      <c r="D112" s="1172" t="s">
        <v>4731</v>
      </c>
      <c r="E112" s="1172" t="s">
        <v>4731</v>
      </c>
      <c r="F112" s="1172" t="s">
        <v>4731</v>
      </c>
      <c r="G112" s="1172" t="s">
        <v>4731</v>
      </c>
      <c r="H112" s="1172" t="s">
        <v>4731</v>
      </c>
      <c r="I112" s="1172" t="s">
        <v>4731</v>
      </c>
      <c r="J112" s="1231" t="s">
        <v>4731</v>
      </c>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row>
    <row r="113" spans="1:10" ht="19.5" customHeight="1" thickBot="1" x14ac:dyDescent="0.35">
      <c r="A113"/>
      <c r="B113" s="1071"/>
      <c r="C113" s="1072"/>
      <c r="D113" s="1072"/>
      <c r="E113" s="1072" t="s">
        <v>590</v>
      </c>
      <c r="F113" s="1072"/>
      <c r="G113" s="1072"/>
      <c r="H113" s="1072"/>
      <c r="I113" s="1072"/>
      <c r="J113" s="1073"/>
    </row>
    <row r="114" spans="1:10" ht="18" thickBot="1" x14ac:dyDescent="0.35">
      <c r="A114"/>
      <c r="B114" s="1071"/>
      <c r="C114" s="1072"/>
      <c r="D114" s="1072"/>
      <c r="E114" s="1072"/>
      <c r="F114" s="1072"/>
      <c r="G114" s="1072"/>
      <c r="H114" s="1072"/>
      <c r="I114" s="1072"/>
      <c r="J114" s="1073"/>
    </row>
    <row r="115" spans="1:10" x14ac:dyDescent="0.3">
      <c r="A115"/>
      <c r="E115" s="1065" t="s">
        <v>590</v>
      </c>
    </row>
    <row r="116" spans="1:10" x14ac:dyDescent="0.3">
      <c r="A116"/>
    </row>
    <row r="117" spans="1:10" x14ac:dyDescent="0.3">
      <c r="A117"/>
    </row>
    <row r="118" spans="1:10" x14ac:dyDescent="0.3">
      <c r="A118"/>
    </row>
  </sheetData>
  <sortState ref="B23:J49">
    <sortCondition ref="E22:E49"/>
  </sortState>
  <mergeCells count="1">
    <mergeCell ref="B10:J10"/>
  </mergeCells>
  <phoneticPr fontId="20" type="noConversion"/>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O71"/>
  <sheetViews>
    <sheetView topLeftCell="A52" workbookViewId="0">
      <selection activeCell="G67" sqref="G67"/>
    </sheetView>
  </sheetViews>
  <sheetFormatPr defaultRowHeight="15" x14ac:dyDescent="0.25"/>
  <cols>
    <col min="7" max="7" width="29.140625" customWidth="1"/>
  </cols>
  <sheetData>
    <row r="3" spans="5:12" x14ac:dyDescent="0.25">
      <c r="E3">
        <v>1</v>
      </c>
      <c r="F3" t="s">
        <v>417</v>
      </c>
      <c r="G3" t="s">
        <v>1844</v>
      </c>
      <c r="H3" t="s">
        <v>3295</v>
      </c>
      <c r="I3" t="s">
        <v>3296</v>
      </c>
      <c r="J3" t="s">
        <v>3297</v>
      </c>
      <c r="K3" t="s">
        <v>429</v>
      </c>
      <c r="L3" t="s">
        <v>3376</v>
      </c>
    </row>
    <row r="4" spans="5:12" x14ac:dyDescent="0.25">
      <c r="E4">
        <v>2</v>
      </c>
      <c r="F4" t="s">
        <v>417</v>
      </c>
      <c r="G4" t="s">
        <v>418</v>
      </c>
      <c r="H4" t="s">
        <v>3295</v>
      </c>
      <c r="I4" t="s">
        <v>3299</v>
      </c>
      <c r="J4" t="s">
        <v>121</v>
      </c>
      <c r="K4" t="s">
        <v>429</v>
      </c>
      <c r="L4" t="s">
        <v>3376</v>
      </c>
    </row>
    <row r="5" spans="5:12" x14ac:dyDescent="0.25">
      <c r="E5">
        <v>3</v>
      </c>
      <c r="F5" t="s">
        <v>3300</v>
      </c>
      <c r="G5" t="s">
        <v>3301</v>
      </c>
      <c r="H5" t="s">
        <v>3302</v>
      </c>
      <c r="I5" t="s">
        <v>3303</v>
      </c>
      <c r="J5" t="s">
        <v>3304</v>
      </c>
      <c r="K5" t="s">
        <v>429</v>
      </c>
      <c r="L5" t="s">
        <v>3376</v>
      </c>
    </row>
    <row r="6" spans="5:12" x14ac:dyDescent="0.25">
      <c r="E6">
        <v>4</v>
      </c>
      <c r="F6" t="s">
        <v>3305</v>
      </c>
      <c r="G6" t="s">
        <v>2989</v>
      </c>
      <c r="H6" t="s">
        <v>3306</v>
      </c>
      <c r="I6" t="s">
        <v>3307</v>
      </c>
      <c r="J6" t="s">
        <v>28</v>
      </c>
      <c r="K6" t="s">
        <v>429</v>
      </c>
      <c r="L6" t="s">
        <v>3376</v>
      </c>
    </row>
    <row r="7" spans="5:12" x14ac:dyDescent="0.25">
      <c r="E7">
        <v>5</v>
      </c>
      <c r="F7" t="s">
        <v>3378</v>
      </c>
      <c r="G7" t="s">
        <v>3379</v>
      </c>
      <c r="H7" t="s">
        <v>373</v>
      </c>
      <c r="I7" t="s">
        <v>3380</v>
      </c>
      <c r="J7" t="s">
        <v>171</v>
      </c>
      <c r="K7" t="s">
        <v>385</v>
      </c>
      <c r="L7" t="s">
        <v>3358</v>
      </c>
    </row>
    <row r="8" spans="5:12" x14ac:dyDescent="0.25">
      <c r="E8">
        <v>6</v>
      </c>
      <c r="F8" t="s">
        <v>3381</v>
      </c>
      <c r="G8" t="s">
        <v>3382</v>
      </c>
      <c r="H8" t="s">
        <v>373</v>
      </c>
      <c r="I8" t="s">
        <v>3380</v>
      </c>
      <c r="J8" t="s">
        <v>171</v>
      </c>
      <c r="K8" t="s">
        <v>385</v>
      </c>
      <c r="L8" t="s">
        <v>3358</v>
      </c>
    </row>
    <row r="9" spans="5:12" x14ac:dyDescent="0.25">
      <c r="E9">
        <v>7</v>
      </c>
      <c r="F9" t="s">
        <v>3381</v>
      </c>
      <c r="G9" t="s">
        <v>3383</v>
      </c>
      <c r="H9" t="s">
        <v>373</v>
      </c>
      <c r="I9" t="s">
        <v>3384</v>
      </c>
      <c r="J9" t="s">
        <v>171</v>
      </c>
      <c r="K9" t="s">
        <v>385</v>
      </c>
      <c r="L9" t="s">
        <v>3358</v>
      </c>
    </row>
    <row r="10" spans="5:12" x14ac:dyDescent="0.25">
      <c r="E10">
        <v>8</v>
      </c>
      <c r="F10" t="s">
        <v>3381</v>
      </c>
      <c r="G10" t="s">
        <v>3385</v>
      </c>
      <c r="H10" t="s">
        <v>373</v>
      </c>
      <c r="I10" t="s">
        <v>3384</v>
      </c>
      <c r="J10" t="s">
        <v>171</v>
      </c>
      <c r="K10" t="s">
        <v>385</v>
      </c>
      <c r="L10" t="s">
        <v>3358</v>
      </c>
    </row>
    <row r="11" spans="5:12" x14ac:dyDescent="0.25">
      <c r="E11">
        <v>9</v>
      </c>
      <c r="F11" t="s">
        <v>3370</v>
      </c>
      <c r="G11" t="s">
        <v>3371</v>
      </c>
      <c r="H11" t="s">
        <v>373</v>
      </c>
      <c r="I11" t="s">
        <v>3413</v>
      </c>
      <c r="J11" t="s">
        <v>3414</v>
      </c>
      <c r="K11" t="s">
        <v>3372</v>
      </c>
      <c r="L11" t="s">
        <v>3358</v>
      </c>
    </row>
    <row r="12" spans="5:12" x14ac:dyDescent="0.25">
      <c r="E12">
        <v>10</v>
      </c>
      <c r="F12" t="s">
        <v>3357</v>
      </c>
      <c r="G12" t="s">
        <v>1818</v>
      </c>
      <c r="H12" t="s">
        <v>373</v>
      </c>
      <c r="I12" t="s">
        <v>1813</v>
      </c>
      <c r="J12" t="s">
        <v>1812</v>
      </c>
      <c r="K12" t="s">
        <v>399</v>
      </c>
      <c r="L12" t="s">
        <v>3358</v>
      </c>
    </row>
    <row r="13" spans="5:12" x14ac:dyDescent="0.25">
      <c r="E13">
        <v>11</v>
      </c>
      <c r="F13" t="s">
        <v>3357</v>
      </c>
      <c r="G13" t="s">
        <v>3359</v>
      </c>
      <c r="H13" t="s">
        <v>373</v>
      </c>
      <c r="I13" t="s">
        <v>3415</v>
      </c>
      <c r="J13" t="s">
        <v>3414</v>
      </c>
      <c r="K13" t="s">
        <v>399</v>
      </c>
      <c r="L13" t="s">
        <v>3358</v>
      </c>
    </row>
    <row r="14" spans="5:12" x14ac:dyDescent="0.25">
      <c r="E14">
        <v>12</v>
      </c>
      <c r="F14" t="s">
        <v>3308</v>
      </c>
      <c r="G14" t="s">
        <v>1833</v>
      </c>
      <c r="H14" t="s">
        <v>373</v>
      </c>
      <c r="I14" t="s">
        <v>3309</v>
      </c>
      <c r="J14" t="s">
        <v>3310</v>
      </c>
      <c r="K14" t="s">
        <v>429</v>
      </c>
      <c r="L14" t="s">
        <v>3376</v>
      </c>
    </row>
    <row r="15" spans="5:12" x14ac:dyDescent="0.25">
      <c r="E15">
        <v>13</v>
      </c>
      <c r="F15" t="s">
        <v>3308</v>
      </c>
      <c r="G15" t="s">
        <v>1778</v>
      </c>
      <c r="H15" t="s">
        <v>373</v>
      </c>
      <c r="I15" t="s">
        <v>3311</v>
      </c>
      <c r="J15" t="s">
        <v>3312</v>
      </c>
      <c r="K15" t="s">
        <v>429</v>
      </c>
      <c r="L15" t="s">
        <v>3376</v>
      </c>
    </row>
    <row r="16" spans="5:12" x14ac:dyDescent="0.25">
      <c r="E16">
        <v>14</v>
      </c>
      <c r="F16" t="s">
        <v>3313</v>
      </c>
      <c r="G16" t="s">
        <v>278</v>
      </c>
      <c r="H16" t="s">
        <v>52</v>
      </c>
      <c r="I16" t="s">
        <v>3416</v>
      </c>
      <c r="J16" t="s">
        <v>48</v>
      </c>
      <c r="K16" t="s">
        <v>429</v>
      </c>
      <c r="L16" t="s">
        <v>3376</v>
      </c>
    </row>
    <row r="17" spans="5:12" x14ac:dyDescent="0.25">
      <c r="E17">
        <v>15</v>
      </c>
      <c r="F17" t="s">
        <v>3313</v>
      </c>
      <c r="G17" t="s">
        <v>2578</v>
      </c>
      <c r="H17" t="s">
        <v>52</v>
      </c>
      <c r="I17" t="s">
        <v>2585</v>
      </c>
      <c r="J17" t="s">
        <v>3312</v>
      </c>
      <c r="K17" t="s">
        <v>3417</v>
      </c>
      <c r="L17" t="s">
        <v>3376</v>
      </c>
    </row>
    <row r="18" spans="5:12" x14ac:dyDescent="0.25">
      <c r="E18">
        <v>16</v>
      </c>
      <c r="F18" t="s">
        <v>3313</v>
      </c>
      <c r="G18" t="s">
        <v>3112</v>
      </c>
      <c r="H18" t="s">
        <v>373</v>
      </c>
      <c r="I18" t="s">
        <v>3418</v>
      </c>
      <c r="J18" t="s">
        <v>1871</v>
      </c>
      <c r="K18" t="s">
        <v>429</v>
      </c>
      <c r="L18" t="s">
        <v>3376</v>
      </c>
    </row>
    <row r="19" spans="5:12" x14ac:dyDescent="0.25">
      <c r="E19">
        <v>17</v>
      </c>
      <c r="F19" t="s">
        <v>3313</v>
      </c>
      <c r="G19" t="s">
        <v>3340</v>
      </c>
      <c r="H19" t="s">
        <v>52</v>
      </c>
      <c r="I19" t="s">
        <v>3419</v>
      </c>
      <c r="J19" t="s">
        <v>48</v>
      </c>
      <c r="K19" t="s">
        <v>399</v>
      </c>
      <c r="L19" t="s">
        <v>3376</v>
      </c>
    </row>
    <row r="20" spans="5:12" x14ac:dyDescent="0.25">
      <c r="E20">
        <v>18</v>
      </c>
      <c r="F20" t="s">
        <v>3313</v>
      </c>
      <c r="G20" t="s">
        <v>55</v>
      </c>
      <c r="H20" t="s">
        <v>52</v>
      </c>
      <c r="I20" t="s">
        <v>3420</v>
      </c>
      <c r="K20" t="s">
        <v>399</v>
      </c>
      <c r="L20" t="s">
        <v>3376</v>
      </c>
    </row>
    <row r="21" spans="5:12" x14ac:dyDescent="0.25">
      <c r="E21">
        <v>19</v>
      </c>
      <c r="F21" t="s">
        <v>3313</v>
      </c>
      <c r="G21" t="s">
        <v>522</v>
      </c>
      <c r="H21" t="s">
        <v>52</v>
      </c>
      <c r="I21" t="s">
        <v>2590</v>
      </c>
      <c r="J21" t="s">
        <v>3312</v>
      </c>
      <c r="K21" t="s">
        <v>3421</v>
      </c>
      <c r="L21" t="s">
        <v>3376</v>
      </c>
    </row>
    <row r="22" spans="5:12" x14ac:dyDescent="0.25">
      <c r="E22">
        <v>20</v>
      </c>
      <c r="F22" t="s">
        <v>3313</v>
      </c>
      <c r="G22" t="s">
        <v>396</v>
      </c>
      <c r="H22" t="s">
        <v>52</v>
      </c>
      <c r="I22" t="s">
        <v>2987</v>
      </c>
      <c r="J22" t="s">
        <v>3312</v>
      </c>
      <c r="K22" t="s">
        <v>3422</v>
      </c>
    </row>
    <row r="23" spans="5:12" x14ac:dyDescent="0.25">
      <c r="E23">
        <v>21</v>
      </c>
      <c r="F23" t="s">
        <v>3313</v>
      </c>
      <c r="G23" t="s">
        <v>85</v>
      </c>
      <c r="H23" t="s">
        <v>52</v>
      </c>
      <c r="I23" t="s">
        <v>3423</v>
      </c>
      <c r="J23" t="s">
        <v>3312</v>
      </c>
      <c r="K23" t="s">
        <v>3421</v>
      </c>
      <c r="L23" t="s">
        <v>3424</v>
      </c>
    </row>
    <row r="24" spans="5:12" x14ac:dyDescent="0.25">
      <c r="E24">
        <v>22</v>
      </c>
      <c r="F24" t="s">
        <v>3313</v>
      </c>
      <c r="G24" t="s">
        <v>2981</v>
      </c>
      <c r="H24" t="s">
        <v>373</v>
      </c>
      <c r="I24" t="s">
        <v>3342</v>
      </c>
      <c r="J24" t="s">
        <v>397</v>
      </c>
      <c r="K24" t="s">
        <v>3425</v>
      </c>
      <c r="L24" t="s">
        <v>3376</v>
      </c>
    </row>
    <row r="25" spans="5:12" x14ac:dyDescent="0.25">
      <c r="E25">
        <v>23</v>
      </c>
      <c r="F25" t="s">
        <v>395</v>
      </c>
      <c r="G25" t="s">
        <v>422</v>
      </c>
      <c r="H25" t="s">
        <v>373</v>
      </c>
      <c r="I25" t="s">
        <v>3343</v>
      </c>
      <c r="J25" t="s">
        <v>397</v>
      </c>
      <c r="K25" t="s">
        <v>3344</v>
      </c>
      <c r="L25" t="s">
        <v>3376</v>
      </c>
    </row>
    <row r="26" spans="5:12" x14ac:dyDescent="0.25">
      <c r="E26">
        <v>24</v>
      </c>
      <c r="F26" t="s">
        <v>3313</v>
      </c>
      <c r="G26" t="s">
        <v>3345</v>
      </c>
      <c r="H26" t="s">
        <v>52</v>
      </c>
      <c r="I26" t="s">
        <v>3346</v>
      </c>
      <c r="K26" t="s">
        <v>429</v>
      </c>
      <c r="L26" t="s">
        <v>3376</v>
      </c>
    </row>
    <row r="27" spans="5:12" x14ac:dyDescent="0.25">
      <c r="E27">
        <v>25</v>
      </c>
      <c r="F27" t="s">
        <v>3313</v>
      </c>
      <c r="G27" t="s">
        <v>3347</v>
      </c>
      <c r="H27" t="s">
        <v>373</v>
      </c>
      <c r="I27" t="s">
        <v>3348</v>
      </c>
      <c r="J27" t="s">
        <v>1871</v>
      </c>
      <c r="K27" t="s">
        <v>3426</v>
      </c>
      <c r="L27" t="s">
        <v>3376</v>
      </c>
    </row>
    <row r="28" spans="5:12" x14ac:dyDescent="0.25">
      <c r="E28">
        <v>26</v>
      </c>
      <c r="F28" t="s">
        <v>3386</v>
      </c>
      <c r="G28" t="s">
        <v>3387</v>
      </c>
      <c r="H28" t="s">
        <v>3388</v>
      </c>
      <c r="I28" t="s">
        <v>171</v>
      </c>
      <c r="J28" t="s">
        <v>171</v>
      </c>
      <c r="K28" t="s">
        <v>385</v>
      </c>
      <c r="L28" t="s">
        <v>3358</v>
      </c>
    </row>
    <row r="29" spans="5:12" x14ac:dyDescent="0.25">
      <c r="E29">
        <v>27</v>
      </c>
      <c r="F29" t="s">
        <v>425</v>
      </c>
      <c r="G29" t="s">
        <v>426</v>
      </c>
      <c r="H29" t="s">
        <v>3316</v>
      </c>
      <c r="I29" t="s">
        <v>110</v>
      </c>
      <c r="J29" t="s">
        <v>98</v>
      </c>
      <c r="K29" t="s">
        <v>429</v>
      </c>
      <c r="L29" t="s">
        <v>3376</v>
      </c>
    </row>
    <row r="30" spans="5:12" x14ac:dyDescent="0.25">
      <c r="E30">
        <v>28</v>
      </c>
      <c r="F30" t="s">
        <v>408</v>
      </c>
      <c r="G30" t="s">
        <v>409</v>
      </c>
      <c r="H30" t="s">
        <v>3295</v>
      </c>
      <c r="I30" t="s">
        <v>410</v>
      </c>
      <c r="J30" t="s">
        <v>412</v>
      </c>
      <c r="K30" t="s">
        <v>399</v>
      </c>
      <c r="L30" t="s">
        <v>3358</v>
      </c>
    </row>
    <row r="31" spans="5:12" x14ac:dyDescent="0.25">
      <c r="E31">
        <v>29</v>
      </c>
      <c r="F31" t="s">
        <v>408</v>
      </c>
      <c r="G31" t="s">
        <v>413</v>
      </c>
      <c r="H31" t="s">
        <v>3295</v>
      </c>
      <c r="I31" t="s">
        <v>410</v>
      </c>
      <c r="J31" t="s">
        <v>414</v>
      </c>
      <c r="K31" t="s">
        <v>399</v>
      </c>
      <c r="L31" t="s">
        <v>3358</v>
      </c>
    </row>
    <row r="32" spans="5:12" x14ac:dyDescent="0.25">
      <c r="E32">
        <v>30</v>
      </c>
      <c r="F32" t="s">
        <v>376</v>
      </c>
      <c r="G32" t="s">
        <v>3338</v>
      </c>
      <c r="H32" t="s">
        <v>373</v>
      </c>
      <c r="I32" t="s">
        <v>28</v>
      </c>
      <c r="J32" t="s">
        <v>3339</v>
      </c>
      <c r="K32" t="s">
        <v>429</v>
      </c>
      <c r="L32" t="s">
        <v>3376</v>
      </c>
    </row>
    <row r="33" spans="5:12" x14ac:dyDescent="0.25">
      <c r="E33">
        <v>31</v>
      </c>
      <c r="F33" t="s">
        <v>376</v>
      </c>
      <c r="G33" t="s">
        <v>377</v>
      </c>
      <c r="H33" t="s">
        <v>373</v>
      </c>
      <c r="I33" t="s">
        <v>3317</v>
      </c>
      <c r="J33" t="s">
        <v>136</v>
      </c>
      <c r="K33" t="s">
        <v>429</v>
      </c>
      <c r="L33" t="s">
        <v>3376</v>
      </c>
    </row>
    <row r="34" spans="5:12" x14ac:dyDescent="0.25">
      <c r="E34">
        <v>32</v>
      </c>
      <c r="F34" t="s">
        <v>376</v>
      </c>
      <c r="G34" t="s">
        <v>372</v>
      </c>
      <c r="H34" t="s">
        <v>373</v>
      </c>
      <c r="I34" t="s">
        <v>3318</v>
      </c>
      <c r="J34" t="s">
        <v>3319</v>
      </c>
      <c r="K34" t="s">
        <v>429</v>
      </c>
      <c r="L34" t="s">
        <v>3376</v>
      </c>
    </row>
    <row r="35" spans="5:12" x14ac:dyDescent="0.25">
      <c r="E35">
        <v>33</v>
      </c>
      <c r="F35" t="s">
        <v>3349</v>
      </c>
      <c r="G35" t="s">
        <v>2791</v>
      </c>
      <c r="H35" t="s">
        <v>52</v>
      </c>
      <c r="I35" t="s">
        <v>3350</v>
      </c>
      <c r="J35" t="s">
        <v>1749</v>
      </c>
      <c r="K35" t="s">
        <v>3351</v>
      </c>
      <c r="L35" t="s">
        <v>3376</v>
      </c>
    </row>
    <row r="36" spans="5:12" x14ac:dyDescent="0.25">
      <c r="E36">
        <v>34</v>
      </c>
      <c r="F36" t="s">
        <v>3395</v>
      </c>
      <c r="G36" t="s">
        <v>3402</v>
      </c>
      <c r="H36" t="s">
        <v>373</v>
      </c>
      <c r="I36" t="s">
        <v>3427</v>
      </c>
      <c r="J36" t="s">
        <v>171</v>
      </c>
      <c r="K36" t="s">
        <v>3403</v>
      </c>
      <c r="L36" t="s">
        <v>3358</v>
      </c>
    </row>
    <row r="37" spans="5:12" x14ac:dyDescent="0.25">
      <c r="E37">
        <v>35</v>
      </c>
      <c r="F37" t="s">
        <v>3320</v>
      </c>
      <c r="G37" t="s">
        <v>1753</v>
      </c>
      <c r="H37" t="s">
        <v>373</v>
      </c>
      <c r="I37" t="s">
        <v>3321</v>
      </c>
      <c r="J37" t="s">
        <v>1749</v>
      </c>
      <c r="K37" t="s">
        <v>429</v>
      </c>
      <c r="L37" t="s">
        <v>3376</v>
      </c>
    </row>
    <row r="38" spans="5:12" x14ac:dyDescent="0.25">
      <c r="E38">
        <v>36</v>
      </c>
      <c r="F38" t="s">
        <v>3322</v>
      </c>
      <c r="G38" t="s">
        <v>2574</v>
      </c>
      <c r="H38" t="s">
        <v>373</v>
      </c>
      <c r="I38" t="s">
        <v>3276</v>
      </c>
      <c r="J38" t="s">
        <v>2996</v>
      </c>
      <c r="K38" t="s">
        <v>429</v>
      </c>
      <c r="L38" t="s">
        <v>3376</v>
      </c>
    </row>
    <row r="39" spans="5:12" x14ac:dyDescent="0.25">
      <c r="E39">
        <v>37</v>
      </c>
      <c r="F39" t="s">
        <v>3322</v>
      </c>
      <c r="G39" t="s">
        <v>3046</v>
      </c>
      <c r="H39" t="s">
        <v>373</v>
      </c>
      <c r="I39" t="s">
        <v>3337</v>
      </c>
      <c r="J39" t="s">
        <v>3312</v>
      </c>
      <c r="K39" t="s">
        <v>3428</v>
      </c>
      <c r="L39" t="s">
        <v>3424</v>
      </c>
    </row>
    <row r="40" spans="5:12" x14ac:dyDescent="0.25">
      <c r="E40">
        <v>38</v>
      </c>
      <c r="F40" t="s">
        <v>3373</v>
      </c>
      <c r="G40" t="s">
        <v>3374</v>
      </c>
      <c r="H40" t="s">
        <v>373</v>
      </c>
      <c r="I40" t="s">
        <v>3429</v>
      </c>
      <c r="J40" t="s">
        <v>3430</v>
      </c>
      <c r="K40" t="s">
        <v>3372</v>
      </c>
      <c r="L40" t="s">
        <v>3358</v>
      </c>
    </row>
    <row r="41" spans="5:12" x14ac:dyDescent="0.25">
      <c r="E41">
        <v>39</v>
      </c>
      <c r="F41" t="s">
        <v>3352</v>
      </c>
      <c r="G41" t="s">
        <v>3353</v>
      </c>
      <c r="H41" t="s">
        <v>3354</v>
      </c>
      <c r="I41" t="s">
        <v>3355</v>
      </c>
      <c r="J41" t="s">
        <v>2739</v>
      </c>
      <c r="K41" t="s">
        <v>3356</v>
      </c>
      <c r="L41" t="s">
        <v>3376</v>
      </c>
    </row>
    <row r="42" spans="5:12" x14ac:dyDescent="0.25">
      <c r="E42">
        <v>40</v>
      </c>
      <c r="F42" t="s">
        <v>3352</v>
      </c>
      <c r="G42" t="s">
        <v>1798</v>
      </c>
      <c r="H42" t="s">
        <v>3306</v>
      </c>
      <c r="I42" t="s">
        <v>3431</v>
      </c>
      <c r="J42" t="s">
        <v>3312</v>
      </c>
      <c r="K42" t="s">
        <v>3372</v>
      </c>
      <c r="L42" t="s">
        <v>3376</v>
      </c>
    </row>
    <row r="43" spans="5:12" x14ac:dyDescent="0.25">
      <c r="E43">
        <v>41</v>
      </c>
      <c r="F43" t="s">
        <v>3389</v>
      </c>
      <c r="G43" t="s">
        <v>3390</v>
      </c>
      <c r="H43" t="s">
        <v>373</v>
      </c>
      <c r="I43" t="s">
        <v>171</v>
      </c>
      <c r="J43" t="s">
        <v>171</v>
      </c>
      <c r="K43" t="s">
        <v>385</v>
      </c>
      <c r="L43" t="s">
        <v>3358</v>
      </c>
    </row>
    <row r="44" spans="5:12" x14ac:dyDescent="0.25">
      <c r="E44">
        <v>42</v>
      </c>
      <c r="F44" t="s">
        <v>3406</v>
      </c>
      <c r="G44" t="s">
        <v>3407</v>
      </c>
      <c r="H44" t="s">
        <v>3408</v>
      </c>
      <c r="I44" t="s">
        <v>3432</v>
      </c>
      <c r="J44" t="s">
        <v>171</v>
      </c>
      <c r="K44" t="s">
        <v>3433</v>
      </c>
      <c r="L44" t="s">
        <v>3358</v>
      </c>
    </row>
    <row r="45" spans="5:12" x14ac:dyDescent="0.25">
      <c r="E45">
        <v>43</v>
      </c>
      <c r="F45" t="s">
        <v>1386</v>
      </c>
      <c r="G45" t="s">
        <v>794</v>
      </c>
      <c r="H45" t="s">
        <v>3360</v>
      </c>
      <c r="I45" t="s">
        <v>28</v>
      </c>
      <c r="J45" t="s">
        <v>3434</v>
      </c>
      <c r="K45" t="s">
        <v>399</v>
      </c>
      <c r="L45" t="s">
        <v>3358</v>
      </c>
    </row>
    <row r="46" spans="5:12" x14ac:dyDescent="0.25">
      <c r="E46">
        <v>44</v>
      </c>
      <c r="F46" t="s">
        <v>3361</v>
      </c>
      <c r="G46" t="s">
        <v>3362</v>
      </c>
      <c r="H46" t="s">
        <v>3363</v>
      </c>
      <c r="I46" t="s">
        <v>3435</v>
      </c>
      <c r="J46" t="s">
        <v>3436</v>
      </c>
      <c r="K46" t="s">
        <v>399</v>
      </c>
      <c r="L46" t="s">
        <v>3358</v>
      </c>
    </row>
    <row r="47" spans="5:12" x14ac:dyDescent="0.25">
      <c r="E47">
        <v>45</v>
      </c>
      <c r="F47" t="s">
        <v>405</v>
      </c>
      <c r="G47" t="s">
        <v>406</v>
      </c>
      <c r="H47" t="s">
        <v>373</v>
      </c>
      <c r="I47" t="s">
        <v>136</v>
      </c>
      <c r="J47" t="s">
        <v>407</v>
      </c>
      <c r="K47" t="s">
        <v>385</v>
      </c>
      <c r="L47" t="s">
        <v>3358</v>
      </c>
    </row>
    <row r="48" spans="5:12" x14ac:dyDescent="0.25">
      <c r="E48">
        <v>46</v>
      </c>
      <c r="F48" t="s">
        <v>3323</v>
      </c>
      <c r="G48" t="s">
        <v>3324</v>
      </c>
      <c r="H48" t="s">
        <v>3316</v>
      </c>
      <c r="I48" t="s">
        <v>2697</v>
      </c>
      <c r="J48" t="s">
        <v>3325</v>
      </c>
      <c r="K48" t="s">
        <v>429</v>
      </c>
      <c r="L48" t="s">
        <v>3376</v>
      </c>
    </row>
    <row r="49" spans="5:12" x14ac:dyDescent="0.25">
      <c r="E49">
        <v>47</v>
      </c>
      <c r="F49" t="s">
        <v>3326</v>
      </c>
      <c r="G49" t="s">
        <v>403</v>
      </c>
      <c r="H49" t="s">
        <v>383</v>
      </c>
      <c r="I49" t="s">
        <v>3437</v>
      </c>
      <c r="J49" t="s">
        <v>171</v>
      </c>
      <c r="K49" t="s">
        <v>399</v>
      </c>
      <c r="L49" t="s">
        <v>3358</v>
      </c>
    </row>
    <row r="50" spans="5:12" x14ac:dyDescent="0.25">
      <c r="E50">
        <v>48</v>
      </c>
      <c r="F50" t="s">
        <v>381</v>
      </c>
      <c r="G50" t="s">
        <v>382</v>
      </c>
      <c r="H50" t="s">
        <v>171</v>
      </c>
      <c r="I50" t="s">
        <v>383</v>
      </c>
      <c r="J50" t="s">
        <v>384</v>
      </c>
      <c r="K50" t="s">
        <v>385</v>
      </c>
      <c r="L50" t="s">
        <v>3358</v>
      </c>
    </row>
    <row r="51" spans="5:12" x14ac:dyDescent="0.25">
      <c r="E51">
        <v>49</v>
      </c>
      <c r="F51" t="s">
        <v>3326</v>
      </c>
      <c r="G51" t="s">
        <v>2534</v>
      </c>
      <c r="H51" t="s">
        <v>3306</v>
      </c>
      <c r="I51" t="s">
        <v>3327</v>
      </c>
      <c r="J51" t="s">
        <v>28</v>
      </c>
      <c r="K51" t="s">
        <v>429</v>
      </c>
      <c r="L51" t="s">
        <v>3376</v>
      </c>
    </row>
    <row r="52" spans="5:12" x14ac:dyDescent="0.25">
      <c r="E52">
        <v>50</v>
      </c>
      <c r="F52" t="s">
        <v>3326</v>
      </c>
      <c r="G52" t="s">
        <v>3375</v>
      </c>
      <c r="H52" t="s">
        <v>383</v>
      </c>
      <c r="I52" t="s">
        <v>2979</v>
      </c>
      <c r="J52" t="s">
        <v>1678</v>
      </c>
      <c r="K52" t="s">
        <v>3372</v>
      </c>
      <c r="L52" t="s">
        <v>3376</v>
      </c>
    </row>
    <row r="53" spans="5:12" x14ac:dyDescent="0.25">
      <c r="E53">
        <v>51</v>
      </c>
      <c r="F53" t="s">
        <v>3328</v>
      </c>
      <c r="G53" t="s">
        <v>2904</v>
      </c>
      <c r="H53" t="s">
        <v>419</v>
      </c>
      <c r="I53" t="s">
        <v>3329</v>
      </c>
      <c r="J53" t="s">
        <v>3330</v>
      </c>
      <c r="K53" t="s">
        <v>429</v>
      </c>
      <c r="L53" t="s">
        <v>3376</v>
      </c>
    </row>
    <row r="54" spans="5:12" x14ac:dyDescent="0.25">
      <c r="E54">
        <v>52</v>
      </c>
      <c r="F54" t="s">
        <v>3391</v>
      </c>
      <c r="G54" t="s">
        <v>3392</v>
      </c>
      <c r="H54" t="s">
        <v>3306</v>
      </c>
      <c r="I54" t="s">
        <v>3438</v>
      </c>
      <c r="J54" t="s">
        <v>171</v>
      </c>
      <c r="K54" t="s">
        <v>385</v>
      </c>
      <c r="L54" t="s">
        <v>3358</v>
      </c>
    </row>
    <row r="55" spans="5:12" x14ac:dyDescent="0.25">
      <c r="E55">
        <v>53</v>
      </c>
      <c r="F55" t="s">
        <v>3364</v>
      </c>
      <c r="G55" t="s">
        <v>3365</v>
      </c>
      <c r="H55" t="s">
        <v>3366</v>
      </c>
      <c r="I55" t="s">
        <v>3439</v>
      </c>
      <c r="J55" t="s">
        <v>136</v>
      </c>
      <c r="K55" t="s">
        <v>399</v>
      </c>
      <c r="L55" t="s">
        <v>3358</v>
      </c>
    </row>
    <row r="56" spans="5:12" x14ac:dyDescent="0.25">
      <c r="E56">
        <v>54</v>
      </c>
      <c r="F56" t="s">
        <v>3331</v>
      </c>
      <c r="G56" t="s">
        <v>3332</v>
      </c>
      <c r="H56" t="s">
        <v>419</v>
      </c>
      <c r="I56" t="s">
        <v>3109</v>
      </c>
      <c r="J56" t="s">
        <v>2605</v>
      </c>
      <c r="K56" t="s">
        <v>429</v>
      </c>
      <c r="L56" t="s">
        <v>3376</v>
      </c>
    </row>
    <row r="57" spans="5:12" x14ac:dyDescent="0.25">
      <c r="E57">
        <v>55</v>
      </c>
      <c r="F57" t="s">
        <v>417</v>
      </c>
      <c r="G57" t="s">
        <v>3333</v>
      </c>
      <c r="H57" t="s">
        <v>3295</v>
      </c>
      <c r="I57" t="s">
        <v>472</v>
      </c>
      <c r="J57" t="s">
        <v>3334</v>
      </c>
      <c r="K57" t="s">
        <v>429</v>
      </c>
      <c r="L57" t="s">
        <v>3376</v>
      </c>
    </row>
    <row r="58" spans="5:12" x14ac:dyDescent="0.25">
      <c r="E58">
        <v>56</v>
      </c>
      <c r="F58" t="s">
        <v>3393</v>
      </c>
      <c r="G58" t="s">
        <v>3394</v>
      </c>
      <c r="H58" t="s">
        <v>366</v>
      </c>
      <c r="I58" t="s">
        <v>3440</v>
      </c>
      <c r="J58" t="s">
        <v>171</v>
      </c>
      <c r="K58" t="s">
        <v>385</v>
      </c>
      <c r="L58" t="s">
        <v>3358</v>
      </c>
    </row>
    <row r="59" spans="5:12" x14ac:dyDescent="0.25">
      <c r="E59">
        <v>57</v>
      </c>
      <c r="F59" t="s">
        <v>3377</v>
      </c>
      <c r="G59" t="s">
        <v>3377</v>
      </c>
      <c r="H59" t="s">
        <v>373</v>
      </c>
      <c r="I59" t="s">
        <v>3441</v>
      </c>
      <c r="J59" t="s">
        <v>3442</v>
      </c>
      <c r="K59" t="s">
        <v>3372</v>
      </c>
      <c r="L59" t="s">
        <v>3358</v>
      </c>
    </row>
    <row r="60" spans="5:12" x14ac:dyDescent="0.25">
      <c r="E60">
        <v>58</v>
      </c>
      <c r="F60" t="s">
        <v>3328</v>
      </c>
      <c r="G60" t="s">
        <v>3335</v>
      </c>
      <c r="H60" t="s">
        <v>3306</v>
      </c>
      <c r="I60" t="s">
        <v>3336</v>
      </c>
      <c r="J60" t="s">
        <v>1749</v>
      </c>
      <c r="K60" t="s">
        <v>3421</v>
      </c>
      <c r="L60" t="s">
        <v>3376</v>
      </c>
    </row>
    <row r="61" spans="5:12" x14ac:dyDescent="0.25">
      <c r="E61">
        <v>59</v>
      </c>
      <c r="F61" t="s">
        <v>3367</v>
      </c>
      <c r="G61" t="s">
        <v>3368</v>
      </c>
      <c r="H61" t="s">
        <v>383</v>
      </c>
      <c r="I61" t="s">
        <v>3443</v>
      </c>
      <c r="J61" t="s">
        <v>3444</v>
      </c>
      <c r="K61" t="s">
        <v>399</v>
      </c>
      <c r="L61" t="s">
        <v>3358</v>
      </c>
    </row>
    <row r="62" spans="5:12" x14ac:dyDescent="0.25">
      <c r="E62">
        <v>60</v>
      </c>
      <c r="F62" t="s">
        <v>400</v>
      </c>
      <c r="G62" t="s">
        <v>401</v>
      </c>
      <c r="H62" t="s">
        <v>136</v>
      </c>
      <c r="I62" t="s">
        <v>373</v>
      </c>
      <c r="J62" t="s">
        <v>402</v>
      </c>
      <c r="K62" t="s">
        <v>385</v>
      </c>
      <c r="L62" t="s">
        <v>3358</v>
      </c>
    </row>
    <row r="63" spans="5:12" x14ac:dyDescent="0.25">
      <c r="E63">
        <v>61</v>
      </c>
      <c r="F63" t="s">
        <v>3395</v>
      </c>
      <c r="G63" t="s">
        <v>3396</v>
      </c>
      <c r="H63" t="s">
        <v>373</v>
      </c>
      <c r="I63" t="s">
        <v>3427</v>
      </c>
      <c r="J63" t="s">
        <v>171</v>
      </c>
      <c r="K63" t="s">
        <v>385</v>
      </c>
      <c r="L63" t="s">
        <v>3358</v>
      </c>
    </row>
    <row r="64" spans="5:12" x14ac:dyDescent="0.25">
      <c r="E64">
        <v>62</v>
      </c>
      <c r="F64" t="s">
        <v>3395</v>
      </c>
      <c r="G64" t="s">
        <v>3397</v>
      </c>
      <c r="H64" t="s">
        <v>3398</v>
      </c>
      <c r="I64" t="s">
        <v>3427</v>
      </c>
      <c r="J64" t="s">
        <v>3399</v>
      </c>
      <c r="K64" t="s">
        <v>385</v>
      </c>
      <c r="L64" t="s">
        <v>3358</v>
      </c>
    </row>
    <row r="65" spans="5:15" x14ac:dyDescent="0.25">
      <c r="E65">
        <v>63</v>
      </c>
      <c r="F65" t="s">
        <v>3395</v>
      </c>
      <c r="G65" t="s">
        <v>3404</v>
      </c>
      <c r="H65" t="s">
        <v>3405</v>
      </c>
      <c r="I65" t="s">
        <v>3427</v>
      </c>
      <c r="J65" t="s">
        <v>171</v>
      </c>
      <c r="K65" t="s">
        <v>3403</v>
      </c>
      <c r="L65" t="s">
        <v>3358</v>
      </c>
    </row>
    <row r="66" spans="5:15" x14ac:dyDescent="0.25">
      <c r="E66">
        <v>64</v>
      </c>
      <c r="F66" t="s">
        <v>3400</v>
      </c>
      <c r="G66" t="s">
        <v>3401</v>
      </c>
      <c r="H66" t="s">
        <v>373</v>
      </c>
      <c r="I66" t="s">
        <v>3445</v>
      </c>
      <c r="J66" t="s">
        <v>171</v>
      </c>
      <c r="K66" t="s">
        <v>385</v>
      </c>
      <c r="L66" t="s">
        <v>3358</v>
      </c>
    </row>
    <row r="67" spans="5:15" x14ac:dyDescent="0.25">
      <c r="E67">
        <v>65</v>
      </c>
      <c r="F67" t="s">
        <v>3331</v>
      </c>
      <c r="G67" t="s">
        <v>3369</v>
      </c>
      <c r="H67" t="s">
        <v>3295</v>
      </c>
      <c r="I67" t="s">
        <v>3446</v>
      </c>
      <c r="J67" t="s">
        <v>3447</v>
      </c>
      <c r="K67" t="s">
        <v>399</v>
      </c>
      <c r="L67" t="s">
        <v>3358</v>
      </c>
    </row>
    <row r="68" spans="5:15" x14ac:dyDescent="0.25">
      <c r="E68">
        <v>66</v>
      </c>
      <c r="F68" t="s">
        <v>387</v>
      </c>
      <c r="G68" t="s">
        <v>388</v>
      </c>
      <c r="H68" t="s">
        <v>171</v>
      </c>
      <c r="I68" t="s">
        <v>3448</v>
      </c>
      <c r="J68" t="s">
        <v>390</v>
      </c>
      <c r="K68" t="s">
        <v>385</v>
      </c>
      <c r="L68" t="s">
        <v>3358</v>
      </c>
    </row>
    <row r="71" spans="5:15" x14ac:dyDescent="0.25">
      <c r="O71">
        <f>52*6</f>
        <v>312</v>
      </c>
    </row>
  </sheetData>
  <sortState ref="E5:L71">
    <sortCondition ref="G71"/>
  </sortState>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T286"/>
  <sheetViews>
    <sheetView showGridLines="0" topLeftCell="A3" zoomScale="44" zoomScaleNormal="50" workbookViewId="0">
      <selection activeCell="D18" sqref="D18:L23"/>
    </sheetView>
  </sheetViews>
  <sheetFormatPr defaultColWidth="9.140625" defaultRowHeight="17.25" x14ac:dyDescent="0.3"/>
  <cols>
    <col min="1" max="3" width="9.140625" style="373"/>
    <col min="4" max="4" width="16.85546875" style="373" customWidth="1"/>
    <col min="5" max="5" width="34" style="373" customWidth="1"/>
    <col min="6" max="6" width="33.85546875" style="373" customWidth="1"/>
    <col min="7" max="7" width="28.85546875" style="373" customWidth="1"/>
    <col min="8" max="8" width="40.85546875" style="373" customWidth="1"/>
    <col min="9" max="9" width="34.42578125" style="373" bestFit="1" customWidth="1"/>
    <col min="10" max="10" width="36.42578125" style="373" customWidth="1"/>
    <col min="11" max="11" width="63.140625" style="373" bestFit="1" customWidth="1"/>
    <col min="12" max="12" width="30.42578125" style="373" bestFit="1" customWidth="1"/>
    <col min="13" max="13" width="23" style="373" customWidth="1"/>
    <col min="14" max="14" width="22.85546875" style="373" customWidth="1"/>
    <col min="15" max="15" width="55.140625" style="373" bestFit="1" customWidth="1"/>
    <col min="16" max="16" width="28.140625" style="373" customWidth="1"/>
    <col min="17" max="18" width="24.140625" style="373" customWidth="1"/>
    <col min="19" max="19" width="26.140625" style="373" customWidth="1"/>
    <col min="20" max="16384" width="9.140625" style="373"/>
  </cols>
  <sheetData>
    <row r="1" spans="3:20" ht="18" thickBot="1" x14ac:dyDescent="0.35"/>
    <row r="2" spans="3:20" ht="18" thickBot="1" x14ac:dyDescent="0.35">
      <c r="C2" s="712"/>
      <c r="D2" s="951"/>
      <c r="E2" s="952"/>
      <c r="F2" s="952"/>
      <c r="G2" s="952"/>
      <c r="H2" s="952"/>
      <c r="I2" s="952"/>
      <c r="J2" s="952"/>
      <c r="K2" s="952"/>
      <c r="L2" s="952"/>
      <c r="M2" s="952"/>
      <c r="N2" s="952"/>
      <c r="O2" s="952"/>
      <c r="P2" s="952"/>
      <c r="Q2" s="952"/>
      <c r="R2" s="952"/>
      <c r="S2" s="953"/>
      <c r="T2" s="712"/>
    </row>
    <row r="3" spans="3:20" x14ac:dyDescent="0.3">
      <c r="C3" s="712"/>
      <c r="D3" s="713"/>
      <c r="E3" s="713"/>
      <c r="F3" s="713"/>
      <c r="G3" s="713"/>
      <c r="H3" s="713"/>
      <c r="I3" s="713"/>
      <c r="J3" s="713"/>
      <c r="K3" s="713"/>
      <c r="L3" s="713"/>
      <c r="M3" s="713"/>
      <c r="N3" s="713"/>
      <c r="O3" s="713"/>
      <c r="P3" s="713"/>
      <c r="Q3" s="713"/>
      <c r="R3" s="713"/>
      <c r="S3" s="941"/>
      <c r="T3" s="941"/>
    </row>
    <row r="4" spans="3:20" x14ac:dyDescent="0.3">
      <c r="C4" s="370"/>
      <c r="S4" s="940"/>
      <c r="T4" s="940"/>
    </row>
    <row r="5" spans="3:20" x14ac:dyDescent="0.3">
      <c r="C5" s="370"/>
      <c r="S5" s="940"/>
      <c r="T5" s="940"/>
    </row>
    <row r="6" spans="3:20" x14ac:dyDescent="0.3">
      <c r="C6" s="370"/>
      <c r="S6" s="940"/>
      <c r="T6" s="940"/>
    </row>
    <row r="7" spans="3:20" x14ac:dyDescent="0.3">
      <c r="C7" s="370"/>
      <c r="S7" s="940"/>
      <c r="T7" s="940"/>
    </row>
    <row r="8" spans="3:20" ht="26.25" x14ac:dyDescent="0.35">
      <c r="C8" s="370"/>
      <c r="D8" s="714"/>
      <c r="E8" s="715"/>
      <c r="S8" s="940"/>
      <c r="T8" s="940"/>
    </row>
    <row r="9" spans="3:20" ht="26.25" x14ac:dyDescent="0.35">
      <c r="C9" s="370"/>
      <c r="D9" s="714"/>
      <c r="E9" s="715"/>
      <c r="S9" s="940"/>
      <c r="T9" s="940"/>
    </row>
    <row r="10" spans="3:20" ht="25.5" x14ac:dyDescent="0.35">
      <c r="C10" s="370"/>
      <c r="D10" s="714"/>
      <c r="E10" s="485"/>
      <c r="S10" s="940"/>
      <c r="T10" s="940"/>
    </row>
    <row r="11" spans="3:20" ht="27" thickBot="1" x14ac:dyDescent="0.4">
      <c r="C11" s="370"/>
      <c r="D11" s="715"/>
      <c r="E11" s="715"/>
      <c r="S11" s="940"/>
      <c r="T11" s="940"/>
    </row>
    <row r="12" spans="3:20" ht="24" customHeight="1" x14ac:dyDescent="0.3">
      <c r="C12" s="370"/>
      <c r="D12" s="1391" t="s">
        <v>3449</v>
      </c>
      <c r="E12" s="1391"/>
      <c r="F12" s="1391"/>
      <c r="G12" s="1391"/>
      <c r="H12" s="1391"/>
      <c r="I12" s="1391"/>
      <c r="J12" s="1391"/>
      <c r="K12" s="1391"/>
      <c r="L12" s="1391"/>
      <c r="M12" s="1391"/>
      <c r="N12" s="1391"/>
      <c r="O12" s="1391"/>
      <c r="P12" s="1391"/>
      <c r="Q12" s="1391"/>
      <c r="R12" s="1391"/>
      <c r="S12" s="1407"/>
      <c r="T12" s="940"/>
    </row>
    <row r="13" spans="3:20" ht="15.75" customHeight="1" x14ac:dyDescent="0.3">
      <c r="C13" s="370"/>
      <c r="D13" s="1392"/>
      <c r="E13" s="1392"/>
      <c r="F13" s="1392"/>
      <c r="G13" s="1392"/>
      <c r="H13" s="1392"/>
      <c r="I13" s="1392"/>
      <c r="J13" s="1392"/>
      <c r="K13" s="1392"/>
      <c r="L13" s="1392"/>
      <c r="M13" s="1392"/>
      <c r="N13" s="1392"/>
      <c r="O13" s="1392"/>
      <c r="P13" s="1392"/>
      <c r="Q13" s="1392"/>
      <c r="R13" s="1392"/>
      <c r="S13" s="1409"/>
      <c r="T13" s="940"/>
    </row>
    <row r="14" spans="3:20" ht="15.75" customHeight="1" x14ac:dyDescent="0.3">
      <c r="C14" s="370"/>
      <c r="D14" s="1392"/>
      <c r="E14" s="1392"/>
      <c r="F14" s="1392"/>
      <c r="G14" s="1392"/>
      <c r="H14" s="1392"/>
      <c r="I14" s="1392"/>
      <c r="J14" s="1392"/>
      <c r="K14" s="1392"/>
      <c r="L14" s="1392"/>
      <c r="M14" s="1392"/>
      <c r="N14" s="1392"/>
      <c r="O14" s="1392"/>
      <c r="P14" s="1392"/>
      <c r="Q14" s="1392"/>
      <c r="R14" s="1392"/>
      <c r="S14" s="1409"/>
      <c r="T14" s="940"/>
    </row>
    <row r="15" spans="3:20" ht="15.75" customHeight="1" x14ac:dyDescent="0.3">
      <c r="C15" s="370"/>
      <c r="D15" s="1392"/>
      <c r="E15" s="1392"/>
      <c r="F15" s="1392"/>
      <c r="G15" s="1392"/>
      <c r="H15" s="1392"/>
      <c r="I15" s="1392"/>
      <c r="J15" s="1392"/>
      <c r="K15" s="1392"/>
      <c r="L15" s="1392"/>
      <c r="M15" s="1392"/>
      <c r="N15" s="1392"/>
      <c r="O15" s="1392"/>
      <c r="P15" s="1392"/>
      <c r="Q15" s="1392"/>
      <c r="R15" s="1392"/>
      <c r="S15" s="1409"/>
      <c r="T15" s="940"/>
    </row>
    <row r="16" spans="3:20" ht="16.5" customHeight="1" thickBot="1" x14ac:dyDescent="0.35">
      <c r="C16" s="370"/>
      <c r="D16" s="1393"/>
      <c r="E16" s="1393"/>
      <c r="F16" s="1393"/>
      <c r="G16" s="1393"/>
      <c r="H16" s="1393"/>
      <c r="I16" s="1393"/>
      <c r="J16" s="1393"/>
      <c r="K16" s="1393"/>
      <c r="L16" s="1393"/>
      <c r="M16" s="1393"/>
      <c r="N16" s="1393"/>
      <c r="O16" s="1393"/>
      <c r="P16" s="1393"/>
      <c r="Q16" s="1393"/>
      <c r="R16" s="1393"/>
      <c r="S16" s="1411"/>
      <c r="T16" s="940"/>
    </row>
    <row r="17" spans="3:20" ht="45" customHeight="1" x14ac:dyDescent="0.3">
      <c r="C17" s="370"/>
      <c r="D17" s="716" t="s">
        <v>1650</v>
      </c>
      <c r="S17" s="940"/>
      <c r="T17" s="940"/>
    </row>
    <row r="18" spans="3:20" ht="45" customHeight="1" x14ac:dyDescent="0.3">
      <c r="C18" s="370"/>
      <c r="D18" s="636" t="s">
        <v>3450</v>
      </c>
      <c r="E18" s="636"/>
      <c r="F18" s="636"/>
      <c r="G18" s="636"/>
      <c r="H18" s="636"/>
      <c r="I18" s="636"/>
      <c r="J18" s="636"/>
      <c r="S18" s="940"/>
      <c r="T18" s="940"/>
    </row>
    <row r="19" spans="3:20" ht="45" customHeight="1" x14ac:dyDescent="0.3">
      <c r="C19" s="370"/>
      <c r="D19" s="636" t="s">
        <v>3451</v>
      </c>
      <c r="E19" s="636"/>
      <c r="F19" s="636"/>
      <c r="G19" s="636"/>
      <c r="H19" s="636"/>
      <c r="I19" s="636"/>
      <c r="J19" s="636"/>
      <c r="S19" s="940"/>
      <c r="T19" s="940"/>
    </row>
    <row r="20" spans="3:20" ht="45" customHeight="1" x14ac:dyDescent="0.3">
      <c r="C20" s="370"/>
      <c r="D20" s="517" t="s">
        <v>3452</v>
      </c>
      <c r="E20" s="517"/>
      <c r="F20" s="517"/>
      <c r="G20" s="517"/>
      <c r="H20" s="517"/>
      <c r="I20" s="517"/>
      <c r="J20" s="636"/>
      <c r="S20" s="940"/>
      <c r="T20" s="940"/>
    </row>
    <row r="21" spans="3:20" ht="45" customHeight="1" x14ac:dyDescent="0.3">
      <c r="C21" s="370"/>
      <c r="D21" s="1394" t="s">
        <v>3453</v>
      </c>
      <c r="E21" s="1394"/>
      <c r="F21" s="1394"/>
      <c r="G21" s="1394"/>
      <c r="H21" s="1394"/>
      <c r="I21" s="1394"/>
      <c r="J21" s="1394"/>
      <c r="K21" s="1394"/>
      <c r="L21" s="1394"/>
      <c r="S21" s="940"/>
      <c r="T21" s="940"/>
    </row>
    <row r="22" spans="3:20" ht="45" customHeight="1" x14ac:dyDescent="0.3">
      <c r="C22" s="370"/>
      <c r="D22" s="636" t="s">
        <v>3454</v>
      </c>
      <c r="E22" s="636"/>
      <c r="F22" s="636"/>
      <c r="G22" s="636"/>
      <c r="H22" s="636"/>
      <c r="I22" s="636"/>
      <c r="J22" s="636"/>
      <c r="S22" s="940"/>
      <c r="T22" s="940"/>
    </row>
    <row r="23" spans="3:20" ht="45" customHeight="1" x14ac:dyDescent="0.3">
      <c r="C23" s="370"/>
      <c r="D23" s="636" t="s">
        <v>3455</v>
      </c>
      <c r="E23" s="636"/>
      <c r="F23" s="636"/>
      <c r="G23" s="636"/>
      <c r="H23" s="636"/>
      <c r="I23" s="636"/>
      <c r="J23" s="636"/>
      <c r="S23" s="940"/>
      <c r="T23" s="940"/>
    </row>
    <row r="24" spans="3:20" ht="45" customHeight="1" x14ac:dyDescent="0.3">
      <c r="C24" s="370"/>
      <c r="D24" s="636"/>
      <c r="E24" s="636"/>
      <c r="F24" s="636"/>
      <c r="G24" s="636"/>
      <c r="H24" s="636"/>
      <c r="I24" s="636"/>
      <c r="J24" s="636"/>
      <c r="M24" s="468"/>
      <c r="N24" s="468"/>
      <c r="O24" s="468"/>
      <c r="P24" s="468"/>
      <c r="Q24" s="468"/>
      <c r="R24" s="468"/>
      <c r="S24" s="942"/>
      <c r="T24" s="940"/>
    </row>
    <row r="25" spans="3:20" ht="45" customHeight="1" thickBot="1" x14ac:dyDescent="0.35">
      <c r="C25" s="370"/>
      <c r="D25" s="1395" t="s">
        <v>1657</v>
      </c>
      <c r="E25" s="1395"/>
      <c r="F25" s="1395"/>
      <c r="G25" s="1395"/>
      <c r="H25" s="1395"/>
      <c r="I25" s="1395"/>
      <c r="J25" s="1395"/>
      <c r="K25" s="1395"/>
      <c r="L25" s="1395"/>
      <c r="M25" s="1395"/>
      <c r="N25" s="1395"/>
      <c r="O25" s="1395"/>
      <c r="P25" s="1395"/>
      <c r="Q25" s="1395"/>
      <c r="R25" s="1395"/>
      <c r="S25" s="1423"/>
      <c r="T25" s="940"/>
    </row>
    <row r="26" spans="3:20" ht="45" customHeight="1" thickBot="1" x14ac:dyDescent="0.35">
      <c r="C26" s="370"/>
      <c r="D26" s="808" t="s">
        <v>1658</v>
      </c>
      <c r="E26" s="909"/>
      <c r="F26" s="909"/>
      <c r="G26" s="909"/>
      <c r="H26" s="909"/>
      <c r="I26" s="909"/>
      <c r="J26" s="909"/>
      <c r="K26" s="909"/>
      <c r="L26" s="909"/>
      <c r="M26" s="909"/>
      <c r="N26" s="909"/>
      <c r="O26" s="909"/>
      <c r="P26" s="909"/>
      <c r="Q26" s="909"/>
      <c r="R26" s="909"/>
      <c r="S26" s="943"/>
      <c r="T26" s="940"/>
    </row>
    <row r="27" spans="3:20" ht="45" customHeight="1" thickBot="1" x14ac:dyDescent="0.35">
      <c r="C27" s="370"/>
      <c r="D27" s="1374" t="s">
        <v>1659</v>
      </c>
      <c r="E27" s="1374"/>
      <c r="F27" s="1374"/>
      <c r="G27" s="1374"/>
      <c r="H27" s="1374"/>
      <c r="I27" s="1374"/>
      <c r="J27" s="1374"/>
      <c r="K27" s="1374"/>
      <c r="L27" s="1374"/>
      <c r="M27" s="1374"/>
      <c r="N27" s="1374"/>
      <c r="O27" s="1374"/>
      <c r="P27" s="1374"/>
      <c r="Q27" s="1374"/>
      <c r="R27" s="1374"/>
      <c r="S27" s="1377"/>
      <c r="T27" s="940"/>
    </row>
    <row r="28" spans="3:20" ht="45" customHeight="1" x14ac:dyDescent="0.3">
      <c r="C28" s="370"/>
      <c r="D28" s="1388" t="s">
        <v>3456</v>
      </c>
      <c r="E28" s="1388"/>
      <c r="F28" s="1388"/>
      <c r="G28" s="1388"/>
      <c r="H28" s="1388"/>
      <c r="I28" s="1388"/>
      <c r="J28" s="1388"/>
      <c r="K28" s="1388"/>
      <c r="L28" s="1388"/>
      <c r="M28" s="1388"/>
      <c r="N28" s="1388"/>
      <c r="O28" s="1388"/>
      <c r="P28" s="1388"/>
      <c r="Q28" s="468"/>
      <c r="R28" s="468"/>
      <c r="S28" s="940"/>
      <c r="T28" s="940"/>
    </row>
    <row r="29" spans="3:20" ht="45" customHeight="1" x14ac:dyDescent="0.3">
      <c r="C29" s="370"/>
      <c r="D29" s="710" t="s">
        <v>9</v>
      </c>
      <c r="E29" s="710" t="s">
        <v>10</v>
      </c>
      <c r="F29" s="709" t="s">
        <v>11</v>
      </c>
      <c r="G29" s="708" t="s">
        <v>12</v>
      </c>
      <c r="H29" s="709" t="s">
        <v>13</v>
      </c>
      <c r="I29" s="708" t="s">
        <v>14</v>
      </c>
      <c r="J29" s="709" t="s">
        <v>15</v>
      </c>
      <c r="K29" s="708" t="s">
        <v>16</v>
      </c>
      <c r="L29" s="708" t="s">
        <v>17</v>
      </c>
      <c r="M29" s="708" t="s">
        <v>18</v>
      </c>
      <c r="N29" s="822" t="s">
        <v>19</v>
      </c>
      <c r="O29" s="708" t="s">
        <v>20</v>
      </c>
      <c r="P29" s="708" t="s">
        <v>21</v>
      </c>
      <c r="Q29" s="805"/>
      <c r="R29" s="805"/>
      <c r="S29" s="940"/>
      <c r="T29" s="940"/>
    </row>
    <row r="30" spans="3:20" ht="45" customHeight="1" x14ac:dyDescent="0.3">
      <c r="C30" s="370"/>
      <c r="D30" s="710">
        <v>1</v>
      </c>
      <c r="E30" s="979" t="s">
        <v>2604</v>
      </c>
      <c r="F30" s="834" t="s">
        <v>3457</v>
      </c>
      <c r="G30" s="833" t="s">
        <v>136</v>
      </c>
      <c r="H30" s="834">
        <v>63</v>
      </c>
      <c r="I30" s="833" t="s">
        <v>3458</v>
      </c>
      <c r="J30" s="834" t="s">
        <v>2813</v>
      </c>
      <c r="K30" s="835" t="s">
        <v>3459</v>
      </c>
      <c r="L30" s="833" t="s">
        <v>3460</v>
      </c>
      <c r="M30" s="833" t="s">
        <v>159</v>
      </c>
      <c r="N30" s="980">
        <v>472</v>
      </c>
      <c r="O30" s="833" t="s">
        <v>2847</v>
      </c>
      <c r="P30" s="980" t="s">
        <v>3461</v>
      </c>
      <c r="Q30" s="483"/>
      <c r="R30" s="483"/>
      <c r="S30" s="940"/>
      <c r="T30" s="940"/>
    </row>
    <row r="31" spans="3:20" ht="45" customHeight="1" x14ac:dyDescent="0.3">
      <c r="C31" s="370"/>
      <c r="D31" s="710">
        <v>2</v>
      </c>
      <c r="E31" s="979" t="s">
        <v>3462</v>
      </c>
      <c r="F31" s="834" t="s">
        <v>3463</v>
      </c>
      <c r="G31" s="833" t="s">
        <v>136</v>
      </c>
      <c r="H31" s="834">
        <v>61</v>
      </c>
      <c r="I31" s="833" t="s">
        <v>3464</v>
      </c>
      <c r="J31" s="834" t="s">
        <v>2813</v>
      </c>
      <c r="K31" s="835" t="s">
        <v>3465</v>
      </c>
      <c r="L31" s="833"/>
      <c r="M31" s="833"/>
      <c r="N31" s="980">
        <v>852</v>
      </c>
      <c r="O31" s="833"/>
      <c r="P31" s="980" t="s">
        <v>3461</v>
      </c>
      <c r="Q31" s="483"/>
      <c r="R31" s="483"/>
      <c r="S31" s="940"/>
      <c r="T31" s="940"/>
    </row>
    <row r="32" spans="3:20" ht="45" customHeight="1" x14ac:dyDescent="0.3">
      <c r="C32" s="370"/>
      <c r="D32" s="710">
        <v>3</v>
      </c>
      <c r="E32" s="979" t="s">
        <v>3462</v>
      </c>
      <c r="F32" s="834" t="s">
        <v>3466</v>
      </c>
      <c r="G32" s="833" t="s">
        <v>1871</v>
      </c>
      <c r="H32" s="834">
        <v>157</v>
      </c>
      <c r="I32" s="833" t="s">
        <v>3467</v>
      </c>
      <c r="J32" s="834" t="s">
        <v>3468</v>
      </c>
      <c r="K32" s="835" t="s">
        <v>3469</v>
      </c>
      <c r="L32" s="833" t="s">
        <v>3470</v>
      </c>
      <c r="M32" s="833" t="s">
        <v>2613</v>
      </c>
      <c r="N32" s="980">
        <v>707.1</v>
      </c>
      <c r="O32" s="833" t="s">
        <v>2847</v>
      </c>
      <c r="P32" s="980" t="s">
        <v>3461</v>
      </c>
      <c r="Q32" s="483"/>
      <c r="R32" s="483"/>
      <c r="S32" s="940"/>
      <c r="T32" s="940"/>
    </row>
    <row r="33" spans="3:20" ht="45" customHeight="1" x14ac:dyDescent="0.3">
      <c r="C33" s="370"/>
      <c r="D33" s="710">
        <v>4</v>
      </c>
      <c r="E33" s="831" t="s">
        <v>2812</v>
      </c>
      <c r="F33" s="832" t="s">
        <v>3466</v>
      </c>
      <c r="G33" s="833" t="s">
        <v>48</v>
      </c>
      <c r="H33" s="834">
        <v>143</v>
      </c>
      <c r="I33" s="833" t="s">
        <v>530</v>
      </c>
      <c r="J33" s="834" t="s">
        <v>2813</v>
      </c>
      <c r="K33" s="835" t="s">
        <v>3471</v>
      </c>
      <c r="L33" s="833" t="s">
        <v>3472</v>
      </c>
      <c r="M33" s="834" t="s">
        <v>159</v>
      </c>
      <c r="N33" s="833">
        <v>660.4</v>
      </c>
      <c r="O33" s="833">
        <v>2023</v>
      </c>
      <c r="P33" s="847" t="s">
        <v>2814</v>
      </c>
      <c r="Q33" s="483"/>
      <c r="R33" s="483"/>
      <c r="S33" s="940"/>
      <c r="T33" s="940"/>
    </row>
    <row r="34" spans="3:20" ht="45" customHeight="1" x14ac:dyDescent="0.3">
      <c r="C34" s="370"/>
      <c r="D34" s="710">
        <v>5</v>
      </c>
      <c r="E34" s="826" t="s">
        <v>2845</v>
      </c>
      <c r="F34" s="557" t="s">
        <v>3473</v>
      </c>
      <c r="G34" s="557" t="s">
        <v>121</v>
      </c>
      <c r="H34" s="557">
        <v>102</v>
      </c>
      <c r="I34" s="557" t="s">
        <v>2846</v>
      </c>
      <c r="J34" s="557" t="s">
        <v>2813</v>
      </c>
      <c r="K34" s="557" t="s">
        <v>3474</v>
      </c>
      <c r="L34" s="837"/>
      <c r="M34" s="557" t="s">
        <v>159</v>
      </c>
      <c r="N34" s="557">
        <v>8.266</v>
      </c>
      <c r="O34" s="557"/>
      <c r="P34" s="846" t="s">
        <v>3461</v>
      </c>
      <c r="Q34" s="483"/>
      <c r="R34" s="483"/>
      <c r="S34" s="940"/>
      <c r="T34" s="940"/>
    </row>
    <row r="35" spans="3:20" ht="45" customHeight="1" x14ac:dyDescent="0.3">
      <c r="C35" s="370"/>
      <c r="D35" s="710">
        <v>6</v>
      </c>
      <c r="E35" s="886">
        <v>44432</v>
      </c>
      <c r="F35" s="826" t="s">
        <v>1403</v>
      </c>
      <c r="G35" s="557" t="s">
        <v>23</v>
      </c>
      <c r="H35" s="558">
        <v>49</v>
      </c>
      <c r="I35" s="557" t="s">
        <v>1404</v>
      </c>
      <c r="J35" s="558" t="s">
        <v>30</v>
      </c>
      <c r="K35" s="557" t="s">
        <v>1405</v>
      </c>
      <c r="L35" s="887" t="s">
        <v>1662</v>
      </c>
      <c r="M35" s="558">
        <v>2026</v>
      </c>
      <c r="N35" s="888">
        <v>102.24</v>
      </c>
      <c r="O35" s="887">
        <v>2026</v>
      </c>
      <c r="P35" s="368" t="s">
        <v>3475</v>
      </c>
      <c r="Q35" s="483"/>
      <c r="R35" s="483"/>
      <c r="S35" s="940"/>
      <c r="T35" s="940"/>
    </row>
    <row r="36" spans="3:20" ht="45" customHeight="1" x14ac:dyDescent="0.3">
      <c r="C36" s="370"/>
      <c r="D36" s="710">
        <v>7</v>
      </c>
      <c r="E36" s="886">
        <v>44651</v>
      </c>
      <c r="F36" s="826" t="s">
        <v>1669</v>
      </c>
      <c r="G36" s="557" t="s">
        <v>23</v>
      </c>
      <c r="H36" s="558" t="s">
        <v>1670</v>
      </c>
      <c r="I36" s="557" t="s">
        <v>1671</v>
      </c>
      <c r="J36" s="558" t="s">
        <v>30</v>
      </c>
      <c r="K36" s="557">
        <v>27.86</v>
      </c>
      <c r="L36" s="963">
        <v>4500</v>
      </c>
      <c r="M36" s="558">
        <v>2024</v>
      </c>
      <c r="N36" s="888">
        <v>213.9</v>
      </c>
      <c r="O36" s="887">
        <v>2024</v>
      </c>
      <c r="P36" s="557" t="s">
        <v>3476</v>
      </c>
      <c r="Q36" s="483"/>
      <c r="R36" s="483"/>
      <c r="S36" s="940"/>
      <c r="T36" s="940"/>
    </row>
    <row r="37" spans="3:20" ht="45" customHeight="1" x14ac:dyDescent="0.3">
      <c r="C37" s="370"/>
      <c r="D37" s="710">
        <v>8</v>
      </c>
      <c r="E37" s="826">
        <v>44763</v>
      </c>
      <c r="F37" s="557" t="s">
        <v>1673</v>
      </c>
      <c r="G37" s="557" t="s">
        <v>23</v>
      </c>
      <c r="H37" s="557" t="s">
        <v>1670</v>
      </c>
      <c r="I37" s="557" t="s">
        <v>1674</v>
      </c>
      <c r="J37" s="557" t="s">
        <v>25</v>
      </c>
      <c r="K37" s="557" t="s">
        <v>1675</v>
      </c>
      <c r="L37" s="837">
        <v>3500</v>
      </c>
      <c r="M37" s="826">
        <v>2022</v>
      </c>
      <c r="N37" s="557">
        <v>206.32</v>
      </c>
      <c r="O37" s="826" t="s">
        <v>1668</v>
      </c>
      <c r="P37" s="358" t="s">
        <v>3477</v>
      </c>
      <c r="Q37" s="483"/>
      <c r="R37" s="483"/>
      <c r="S37" s="940"/>
      <c r="T37" s="940"/>
    </row>
    <row r="38" spans="3:20" ht="45" customHeight="1" x14ac:dyDescent="0.3">
      <c r="C38" s="370"/>
      <c r="D38" s="710">
        <v>9</v>
      </c>
      <c r="E38" s="826">
        <v>44817</v>
      </c>
      <c r="F38" s="557" t="s">
        <v>3478</v>
      </c>
      <c r="G38" s="557" t="s">
        <v>28</v>
      </c>
      <c r="H38" s="557">
        <v>46</v>
      </c>
      <c r="I38" s="557" t="s">
        <v>3479</v>
      </c>
      <c r="J38" s="557" t="s">
        <v>30</v>
      </c>
      <c r="K38" s="557" t="s">
        <v>3480</v>
      </c>
      <c r="L38" s="888" t="s">
        <v>1763</v>
      </c>
      <c r="M38" s="557">
        <v>46697</v>
      </c>
      <c r="N38" s="888">
        <v>47.8</v>
      </c>
      <c r="O38" s="887">
        <v>46389</v>
      </c>
      <c r="P38" s="846" t="s">
        <v>3476</v>
      </c>
      <c r="Q38" s="483"/>
      <c r="R38" s="483"/>
      <c r="S38" s="940"/>
      <c r="T38" s="940"/>
    </row>
    <row r="39" spans="3:20" ht="45" customHeight="1" x14ac:dyDescent="0.3">
      <c r="C39" s="370"/>
      <c r="D39" s="710">
        <v>10</v>
      </c>
      <c r="E39" s="826">
        <v>44817</v>
      </c>
      <c r="F39" s="557" t="s">
        <v>3481</v>
      </c>
      <c r="G39" s="557" t="s">
        <v>28</v>
      </c>
      <c r="H39" s="557">
        <v>35</v>
      </c>
      <c r="I39" s="557" t="s">
        <v>3482</v>
      </c>
      <c r="J39" s="557" t="s">
        <v>30</v>
      </c>
      <c r="K39" s="557" t="s">
        <v>3483</v>
      </c>
      <c r="L39" s="888" t="s">
        <v>3484</v>
      </c>
      <c r="M39" s="557" t="s">
        <v>3485</v>
      </c>
      <c r="N39" s="888">
        <v>54.9</v>
      </c>
      <c r="O39" s="887" t="s">
        <v>3486</v>
      </c>
      <c r="P39" s="846" t="s">
        <v>3476</v>
      </c>
      <c r="Q39" s="483"/>
      <c r="R39" s="483"/>
      <c r="S39" s="940"/>
      <c r="T39" s="940"/>
    </row>
    <row r="40" spans="3:20" ht="45" customHeight="1" x14ac:dyDescent="0.3">
      <c r="C40" s="370"/>
      <c r="D40" s="710">
        <v>11</v>
      </c>
      <c r="E40" s="826">
        <v>44817</v>
      </c>
      <c r="F40" s="557" t="s">
        <v>3487</v>
      </c>
      <c r="G40" s="557" t="s">
        <v>28</v>
      </c>
      <c r="H40" s="557">
        <v>35</v>
      </c>
      <c r="I40" s="557" t="s">
        <v>3488</v>
      </c>
      <c r="J40" s="557" t="s">
        <v>30</v>
      </c>
      <c r="K40" s="557" t="s">
        <v>3489</v>
      </c>
      <c r="L40" s="888" t="s">
        <v>1763</v>
      </c>
      <c r="M40" s="557" t="s">
        <v>3490</v>
      </c>
      <c r="N40" s="888">
        <v>129.1</v>
      </c>
      <c r="O40" s="887" t="s">
        <v>3491</v>
      </c>
      <c r="P40" s="846" t="s">
        <v>3476</v>
      </c>
      <c r="Q40" s="483"/>
      <c r="R40" s="483"/>
      <c r="S40" s="940"/>
      <c r="T40" s="940"/>
    </row>
    <row r="41" spans="3:20" ht="45" customHeight="1" x14ac:dyDescent="0.3">
      <c r="C41" s="370"/>
      <c r="D41" s="823">
        <v>12</v>
      </c>
      <c r="E41" s="826" t="s">
        <v>2855</v>
      </c>
      <c r="F41" s="557" t="s">
        <v>3492</v>
      </c>
      <c r="G41" s="557" t="s">
        <v>2856</v>
      </c>
      <c r="H41" s="557" t="s">
        <v>2857</v>
      </c>
      <c r="I41" s="557" t="s">
        <v>2858</v>
      </c>
      <c r="J41" s="557" t="s">
        <v>1192</v>
      </c>
      <c r="K41" s="557" t="s">
        <v>3493</v>
      </c>
      <c r="L41" s="557" t="s">
        <v>2861</v>
      </c>
      <c r="M41" s="557" t="s">
        <v>1186</v>
      </c>
      <c r="N41" s="557" t="s">
        <v>2862</v>
      </c>
      <c r="O41" s="557" t="s">
        <v>2611</v>
      </c>
      <c r="P41" s="359" t="s">
        <v>300</v>
      </c>
      <c r="Q41" s="483"/>
      <c r="R41" s="483"/>
      <c r="S41" s="940"/>
      <c r="T41" s="940"/>
    </row>
    <row r="42" spans="3:20" ht="45" customHeight="1" x14ac:dyDescent="0.3">
      <c r="C42" s="370"/>
      <c r="D42" s="823">
        <v>13</v>
      </c>
      <c r="E42" s="826" t="s">
        <v>1688</v>
      </c>
      <c r="F42" s="557" t="s">
        <v>1677</v>
      </c>
      <c r="G42" s="557" t="s">
        <v>1678</v>
      </c>
      <c r="H42" s="557" t="s">
        <v>1689</v>
      </c>
      <c r="I42" s="557" t="s">
        <v>1690</v>
      </c>
      <c r="J42" s="557" t="s">
        <v>30</v>
      </c>
      <c r="K42" s="557" t="s">
        <v>1691</v>
      </c>
      <c r="L42" s="557" t="s">
        <v>1692</v>
      </c>
      <c r="M42" s="557" t="s">
        <v>2613</v>
      </c>
      <c r="N42" s="557" t="s">
        <v>1694</v>
      </c>
      <c r="O42" s="557" t="s">
        <v>2847</v>
      </c>
      <c r="P42" s="359" t="s">
        <v>50</v>
      </c>
      <c r="Q42" s="483"/>
      <c r="R42" s="483"/>
      <c r="S42" s="940"/>
      <c r="T42" s="940"/>
    </row>
    <row r="43" spans="3:20" ht="45" customHeight="1" x14ac:dyDescent="0.3">
      <c r="C43" s="370"/>
      <c r="D43" s="823">
        <v>14</v>
      </c>
      <c r="E43" s="363" t="s">
        <v>1688</v>
      </c>
      <c r="F43" s="719" t="s">
        <v>1677</v>
      </c>
      <c r="G43" s="362" t="s">
        <v>1678</v>
      </c>
      <c r="H43" s="363" t="s">
        <v>1689</v>
      </c>
      <c r="I43" s="362" t="s">
        <v>1695</v>
      </c>
      <c r="J43" s="363" t="s">
        <v>30</v>
      </c>
      <c r="K43" s="362" t="s">
        <v>1696</v>
      </c>
      <c r="L43" s="362" t="s">
        <v>1697</v>
      </c>
      <c r="M43" s="363" t="s">
        <v>3494</v>
      </c>
      <c r="N43" s="362" t="s">
        <v>1698</v>
      </c>
      <c r="O43" s="362" t="s">
        <v>2847</v>
      </c>
      <c r="P43" s="359" t="s">
        <v>3495</v>
      </c>
      <c r="Q43" s="483"/>
      <c r="R43" s="483"/>
      <c r="S43" s="940"/>
      <c r="T43" s="940"/>
    </row>
    <row r="44" spans="3:20" ht="45" customHeight="1" x14ac:dyDescent="0.3">
      <c r="C44" s="370"/>
      <c r="D44" s="823">
        <v>15</v>
      </c>
      <c r="E44" s="558" t="s">
        <v>1688</v>
      </c>
      <c r="F44" s="558" t="s">
        <v>1677</v>
      </c>
      <c r="G44" s="558" t="s">
        <v>1678</v>
      </c>
      <c r="H44" s="558" t="s">
        <v>1689</v>
      </c>
      <c r="I44" s="558" t="s">
        <v>1699</v>
      </c>
      <c r="J44" s="558" t="s">
        <v>30</v>
      </c>
      <c r="K44" s="558" t="s">
        <v>1700</v>
      </c>
      <c r="L44" s="558" t="s">
        <v>1701</v>
      </c>
      <c r="M44" s="558" t="s">
        <v>2613</v>
      </c>
      <c r="N44" s="558" t="s">
        <v>1702</v>
      </c>
      <c r="O44" s="558" t="s">
        <v>2847</v>
      </c>
      <c r="P44" s="558" t="s">
        <v>3495</v>
      </c>
      <c r="Q44" s="483"/>
      <c r="R44" s="483"/>
      <c r="S44" s="940"/>
      <c r="T44" s="940"/>
    </row>
    <row r="45" spans="3:20" ht="45" customHeight="1" x14ac:dyDescent="0.3">
      <c r="C45" s="370"/>
      <c r="D45" s="823">
        <v>16</v>
      </c>
      <c r="E45" s="362" t="s">
        <v>1703</v>
      </c>
      <c r="F45" s="362" t="s">
        <v>171</v>
      </c>
      <c r="G45" s="362" t="s">
        <v>1704</v>
      </c>
      <c r="H45" s="362" t="s">
        <v>1705</v>
      </c>
      <c r="I45" s="362" t="s">
        <v>1706</v>
      </c>
      <c r="J45" s="362" t="s">
        <v>30</v>
      </c>
      <c r="K45" s="362" t="s">
        <v>1707</v>
      </c>
      <c r="L45" s="362" t="s">
        <v>1708</v>
      </c>
      <c r="M45" s="362" t="s">
        <v>2613</v>
      </c>
      <c r="N45" s="362" t="s">
        <v>2877</v>
      </c>
      <c r="O45" s="362" t="s">
        <v>2847</v>
      </c>
      <c r="P45" s="362" t="s">
        <v>3496</v>
      </c>
      <c r="Q45" s="483"/>
      <c r="R45" s="483"/>
      <c r="S45" s="940"/>
      <c r="T45" s="940"/>
    </row>
    <row r="46" spans="3:20" ht="45" customHeight="1" x14ac:dyDescent="0.3">
      <c r="C46" s="370"/>
      <c r="D46" s="823">
        <v>17</v>
      </c>
      <c r="E46" s="741" t="s">
        <v>2604</v>
      </c>
      <c r="F46" s="741" t="s">
        <v>3497</v>
      </c>
      <c r="G46" s="741" t="s">
        <v>2605</v>
      </c>
      <c r="H46" s="741" t="s">
        <v>2606</v>
      </c>
      <c r="I46" s="741" t="s">
        <v>2607</v>
      </c>
      <c r="J46" s="741" t="s">
        <v>2608</v>
      </c>
      <c r="K46" s="741" t="s">
        <v>3498</v>
      </c>
      <c r="L46" s="741" t="s">
        <v>1693</v>
      </c>
      <c r="M46" s="741" t="s">
        <v>2611</v>
      </c>
      <c r="N46" s="741" t="s">
        <v>2612</v>
      </c>
      <c r="O46" s="741" t="s">
        <v>2613</v>
      </c>
      <c r="P46" s="741" t="s">
        <v>3499</v>
      </c>
      <c r="Q46" s="483"/>
      <c r="R46" s="483"/>
      <c r="S46" s="940"/>
      <c r="T46" s="940"/>
    </row>
    <row r="47" spans="3:20" ht="45" customHeight="1" x14ac:dyDescent="0.3">
      <c r="C47" s="370"/>
      <c r="D47" s="823">
        <v>18</v>
      </c>
      <c r="E47" s="363" t="s">
        <v>2818</v>
      </c>
      <c r="F47" s="363" t="s">
        <v>3500</v>
      </c>
      <c r="G47" s="363" t="s">
        <v>2615</v>
      </c>
      <c r="H47" s="363" t="s">
        <v>2849</v>
      </c>
      <c r="I47" s="363" t="s">
        <v>2850</v>
      </c>
      <c r="J47" s="363" t="s">
        <v>2851</v>
      </c>
      <c r="K47" s="363" t="s">
        <v>3501</v>
      </c>
      <c r="L47" s="363" t="s">
        <v>2854</v>
      </c>
      <c r="M47" s="363" t="s">
        <v>2611</v>
      </c>
      <c r="N47" s="363" t="s">
        <v>1693</v>
      </c>
      <c r="O47" s="363" t="s">
        <v>2613</v>
      </c>
      <c r="P47" s="363" t="s">
        <v>3502</v>
      </c>
      <c r="Q47" s="483"/>
      <c r="R47" s="483"/>
      <c r="S47" s="940"/>
      <c r="T47" s="940"/>
    </row>
    <row r="48" spans="3:20" ht="45" customHeight="1" x14ac:dyDescent="0.3">
      <c r="C48" s="370"/>
      <c r="D48" s="823">
        <v>19</v>
      </c>
      <c r="E48" s="550" t="s">
        <v>2818</v>
      </c>
      <c r="F48" s="550" t="s">
        <v>3503</v>
      </c>
      <c r="G48" s="550" t="s">
        <v>2368</v>
      </c>
      <c r="H48" s="550" t="s">
        <v>1689</v>
      </c>
      <c r="I48" s="550" t="s">
        <v>2819</v>
      </c>
      <c r="J48" s="550" t="s">
        <v>25</v>
      </c>
      <c r="K48" s="550" t="s">
        <v>2820</v>
      </c>
      <c r="L48" s="550" t="s">
        <v>2821</v>
      </c>
      <c r="M48" s="550" t="s">
        <v>2611</v>
      </c>
      <c r="N48" s="550" t="s">
        <v>2822</v>
      </c>
      <c r="O48" s="550" t="s">
        <v>2613</v>
      </c>
      <c r="P48" s="550" t="s">
        <v>3495</v>
      </c>
      <c r="Q48" s="483"/>
      <c r="R48" s="483"/>
      <c r="S48" s="940"/>
      <c r="T48" s="940"/>
    </row>
    <row r="49" spans="3:20" ht="45" customHeight="1" x14ac:dyDescent="0.3">
      <c r="C49" s="370"/>
      <c r="D49" s="823">
        <v>20</v>
      </c>
      <c r="E49" s="550" t="s">
        <v>3504</v>
      </c>
      <c r="F49" s="550" t="s">
        <v>3503</v>
      </c>
      <c r="G49" s="550" t="s">
        <v>2368</v>
      </c>
      <c r="H49" s="550" t="s">
        <v>3505</v>
      </c>
      <c r="I49" s="550" t="s">
        <v>3506</v>
      </c>
      <c r="J49" s="550" t="s">
        <v>30</v>
      </c>
      <c r="K49" s="550" t="s">
        <v>3507</v>
      </c>
      <c r="L49" s="550" t="s">
        <v>3508</v>
      </c>
      <c r="M49" s="550" t="s">
        <v>3152</v>
      </c>
      <c r="N49" s="550" t="s">
        <v>3509</v>
      </c>
      <c r="O49" s="550" t="s">
        <v>3510</v>
      </c>
      <c r="P49" s="550" t="s">
        <v>3495</v>
      </c>
      <c r="Q49" s="483"/>
      <c r="R49" s="483"/>
      <c r="S49" s="940"/>
      <c r="T49" s="940"/>
    </row>
    <row r="50" spans="3:20" ht="45" customHeight="1" thickBot="1" x14ac:dyDescent="0.35">
      <c r="C50" s="370"/>
      <c r="S50" s="940"/>
      <c r="T50" s="940"/>
    </row>
    <row r="51" spans="3:20" ht="45" customHeight="1" thickBot="1" x14ac:dyDescent="0.35">
      <c r="C51" s="370"/>
      <c r="D51" s="1374" t="s">
        <v>1710</v>
      </c>
      <c r="E51" s="1374"/>
      <c r="F51" s="1374"/>
      <c r="G51" s="1374"/>
      <c r="H51" s="1374"/>
      <c r="I51" s="1374"/>
      <c r="J51" s="1374"/>
      <c r="K51" s="1374"/>
      <c r="L51" s="1374"/>
      <c r="M51" s="1374"/>
      <c r="N51" s="1374"/>
      <c r="O51" s="1374"/>
      <c r="P51" s="1374"/>
      <c r="Q51" s="1374"/>
      <c r="R51" s="1374"/>
      <c r="S51" s="1377"/>
      <c r="T51" s="940"/>
    </row>
    <row r="52" spans="3:20" ht="45" customHeight="1" x14ac:dyDescent="0.3">
      <c r="C52" s="370"/>
      <c r="D52" s="1387" t="s">
        <v>1453</v>
      </c>
      <c r="E52" s="1387"/>
      <c r="F52" s="1387"/>
      <c r="G52" s="1387"/>
      <c r="H52" s="1387"/>
      <c r="I52" s="1387"/>
      <c r="J52" s="1387"/>
      <c r="K52" s="1387"/>
      <c r="L52" s="1387"/>
      <c r="M52" s="1387"/>
      <c r="N52" s="1387"/>
      <c r="O52" s="1387"/>
      <c r="P52" s="1387"/>
      <c r="Q52" s="1387"/>
      <c r="R52" s="1387"/>
      <c r="S52" s="1428"/>
      <c r="T52" s="940"/>
    </row>
    <row r="53" spans="3:20" ht="45" customHeight="1" x14ac:dyDescent="0.3">
      <c r="C53" s="370"/>
      <c r="D53" s="710" t="s">
        <v>9</v>
      </c>
      <c r="E53" s="710" t="s">
        <v>10</v>
      </c>
      <c r="F53" s="709" t="s">
        <v>39</v>
      </c>
      <c r="G53" s="708" t="s">
        <v>12</v>
      </c>
      <c r="H53" s="708" t="s">
        <v>40</v>
      </c>
      <c r="I53" s="708" t="s">
        <v>41</v>
      </c>
      <c r="J53" s="709" t="s">
        <v>42</v>
      </c>
      <c r="K53" s="708" t="s">
        <v>43</v>
      </c>
      <c r="L53" s="720" t="s">
        <v>14</v>
      </c>
      <c r="M53" s="708" t="s">
        <v>44</v>
      </c>
      <c r="N53" s="822" t="s">
        <v>45</v>
      </c>
      <c r="O53" s="708" t="s">
        <v>46</v>
      </c>
      <c r="P53" s="708" t="s">
        <v>47</v>
      </c>
      <c r="Q53" s="708" t="s">
        <v>21</v>
      </c>
      <c r="R53" s="895"/>
      <c r="S53" s="944"/>
      <c r="T53" s="940"/>
    </row>
    <row r="54" spans="3:20" ht="45" customHeight="1" x14ac:dyDescent="0.3">
      <c r="C54" s="370"/>
      <c r="D54" s="838">
        <v>1</v>
      </c>
      <c r="E54" s="877">
        <v>44724</v>
      </c>
      <c r="F54" s="362" t="s">
        <v>3511</v>
      </c>
      <c r="G54" s="362" t="s">
        <v>28</v>
      </c>
      <c r="H54" s="981" t="s">
        <v>3512</v>
      </c>
      <c r="I54" s="981" t="s">
        <v>1774</v>
      </c>
      <c r="J54" s="373">
        <v>46</v>
      </c>
      <c r="K54" s="362" t="s">
        <v>366</v>
      </c>
      <c r="L54" s="362" t="s">
        <v>796</v>
      </c>
      <c r="M54" s="362" t="s">
        <v>3513</v>
      </c>
      <c r="N54" s="343" t="s">
        <v>392</v>
      </c>
      <c r="O54" s="362" t="s">
        <v>3514</v>
      </c>
      <c r="P54" s="362" t="s">
        <v>3515</v>
      </c>
      <c r="Q54" s="379" t="s">
        <v>3516</v>
      </c>
      <c r="R54" s="896"/>
      <c r="S54" s="940"/>
      <c r="T54" s="940"/>
    </row>
    <row r="55" spans="3:20" ht="45" customHeight="1" x14ac:dyDescent="0.3">
      <c r="C55" s="370"/>
      <c r="D55" s="710">
        <v>2</v>
      </c>
      <c r="E55" s="982" t="s">
        <v>3517</v>
      </c>
      <c r="F55" s="833" t="s">
        <v>3518</v>
      </c>
      <c r="G55" s="833" t="s">
        <v>2974</v>
      </c>
      <c r="H55" s="833" t="s">
        <v>2975</v>
      </c>
      <c r="I55" s="833"/>
      <c r="J55" s="833" t="s">
        <v>2976</v>
      </c>
      <c r="K55" s="833" t="s">
        <v>52</v>
      </c>
      <c r="L55" s="833" t="s">
        <v>2977</v>
      </c>
      <c r="M55" s="980" t="s">
        <v>3519</v>
      </c>
      <c r="N55" s="833" t="s">
        <v>2978</v>
      </c>
      <c r="O55" s="833" t="s">
        <v>3520</v>
      </c>
      <c r="P55" s="980" t="s">
        <v>3521</v>
      </c>
      <c r="Q55" s="983" t="s">
        <v>3522</v>
      </c>
      <c r="R55" s="896"/>
      <c r="S55" s="940"/>
      <c r="T55" s="940"/>
    </row>
    <row r="56" spans="3:20" ht="45" customHeight="1" x14ac:dyDescent="0.3">
      <c r="C56" s="370"/>
      <c r="D56" s="710">
        <v>3</v>
      </c>
      <c r="E56" s="982" t="s">
        <v>3523</v>
      </c>
      <c r="F56" s="833" t="s">
        <v>3524</v>
      </c>
      <c r="G56" s="833" t="s">
        <v>2368</v>
      </c>
      <c r="H56" s="833" t="s">
        <v>3525</v>
      </c>
      <c r="I56" s="833"/>
      <c r="J56" s="833" t="s">
        <v>1804</v>
      </c>
      <c r="K56" s="833" t="s">
        <v>52</v>
      </c>
      <c r="L56" s="833" t="s">
        <v>1743</v>
      </c>
      <c r="M56" s="980" t="s">
        <v>3526</v>
      </c>
      <c r="N56" s="833" t="s">
        <v>2578</v>
      </c>
      <c r="O56" s="833" t="s">
        <v>3527</v>
      </c>
      <c r="P56" s="980" t="s">
        <v>3528</v>
      </c>
      <c r="Q56" s="983" t="s">
        <v>300</v>
      </c>
      <c r="R56" s="896"/>
      <c r="S56" s="940"/>
      <c r="T56" s="940"/>
    </row>
    <row r="57" spans="3:20" ht="45" customHeight="1" x14ac:dyDescent="0.3">
      <c r="C57" s="370"/>
      <c r="D57" s="710">
        <v>4</v>
      </c>
      <c r="E57" s="363" t="s">
        <v>3529</v>
      </c>
      <c r="F57" s="363" t="s">
        <v>1693</v>
      </c>
      <c r="G57" s="362" t="s">
        <v>2486</v>
      </c>
      <c r="H57" s="362" t="s">
        <v>2982</v>
      </c>
      <c r="I57" s="362"/>
      <c r="J57" s="363" t="s">
        <v>3530</v>
      </c>
      <c r="K57" s="362" t="s">
        <v>52</v>
      </c>
      <c r="L57" s="362" t="s">
        <v>2850</v>
      </c>
      <c r="M57" s="362" t="s">
        <v>2983</v>
      </c>
      <c r="N57" s="362" t="s">
        <v>3110</v>
      </c>
      <c r="O57" s="362" t="s">
        <v>3531</v>
      </c>
      <c r="P57" s="362" t="s">
        <v>3110</v>
      </c>
      <c r="Q57" s="362" t="s">
        <v>3532</v>
      </c>
      <c r="R57" s="901"/>
      <c r="S57" s="940"/>
      <c r="T57" s="940"/>
    </row>
    <row r="58" spans="3:20" ht="45" customHeight="1" thickBot="1" x14ac:dyDescent="0.35">
      <c r="C58" s="370"/>
      <c r="S58" s="940"/>
      <c r="T58" s="940"/>
    </row>
    <row r="59" spans="3:20" ht="45" customHeight="1" thickBot="1" x14ac:dyDescent="0.35">
      <c r="C59" s="370"/>
      <c r="D59" s="1374" t="s">
        <v>1756</v>
      </c>
      <c r="E59" s="1374"/>
      <c r="F59" s="1374"/>
      <c r="G59" s="1374"/>
      <c r="H59" s="1374"/>
      <c r="I59" s="1374"/>
      <c r="J59" s="1374"/>
      <c r="K59" s="1374"/>
      <c r="L59" s="1374"/>
      <c r="M59" s="1374"/>
      <c r="N59" s="1374"/>
      <c r="O59" s="1374"/>
      <c r="P59" s="1374"/>
      <c r="Q59" s="1374"/>
      <c r="R59" s="1374"/>
      <c r="S59" s="1377"/>
      <c r="T59" s="940"/>
    </row>
    <row r="60" spans="3:20" ht="45" customHeight="1" x14ac:dyDescent="0.3">
      <c r="C60" s="370"/>
      <c r="D60" s="1387" t="s">
        <v>3533</v>
      </c>
      <c r="E60" s="1387"/>
      <c r="F60" s="1387"/>
      <c r="G60" s="1387"/>
      <c r="H60" s="1387"/>
      <c r="I60" s="1387"/>
      <c r="J60" s="1387"/>
      <c r="K60" s="1387"/>
      <c r="L60" s="1387"/>
      <c r="M60" s="1387"/>
      <c r="N60" s="1387"/>
      <c r="O60" s="1387"/>
      <c r="P60" s="1387"/>
      <c r="Q60" s="482"/>
      <c r="R60" s="482"/>
      <c r="S60" s="945"/>
      <c r="T60" s="940"/>
    </row>
    <row r="61" spans="3:20" ht="45" customHeight="1" x14ac:dyDescent="0.3">
      <c r="C61" s="370"/>
      <c r="D61" s="710" t="s">
        <v>9</v>
      </c>
      <c r="E61" s="710" t="s">
        <v>59</v>
      </c>
      <c r="F61" s="710" t="s">
        <v>12</v>
      </c>
      <c r="G61" s="709" t="s">
        <v>60</v>
      </c>
      <c r="H61" s="708" t="s">
        <v>61</v>
      </c>
      <c r="I61" s="708" t="s">
        <v>62</v>
      </c>
      <c r="J61" s="708" t="s">
        <v>63</v>
      </c>
      <c r="K61" s="708" t="s">
        <v>43</v>
      </c>
      <c r="L61" s="708" t="s">
        <v>14</v>
      </c>
      <c r="M61" s="708" t="s">
        <v>64</v>
      </c>
      <c r="N61" s="708" t="s">
        <v>65</v>
      </c>
      <c r="O61" s="903" t="s">
        <v>1758</v>
      </c>
      <c r="P61" s="708" t="s">
        <v>66</v>
      </c>
      <c r="Q61" s="708" t="s">
        <v>67</v>
      </c>
      <c r="R61" s="708" t="s">
        <v>68</v>
      </c>
      <c r="S61" s="946" t="s">
        <v>21</v>
      </c>
      <c r="T61" s="940"/>
    </row>
    <row r="62" spans="3:20" ht="45" customHeight="1" x14ac:dyDescent="0.3">
      <c r="C62" s="370"/>
      <c r="D62" s="879">
        <v>1</v>
      </c>
      <c r="E62" s="557" t="s">
        <v>3534</v>
      </c>
      <c r="F62" s="558" t="s">
        <v>121</v>
      </c>
      <c r="G62" s="558" t="s">
        <v>3535</v>
      </c>
      <c r="H62" s="557" t="s">
        <v>3536</v>
      </c>
      <c r="I62" s="557" t="s">
        <v>878</v>
      </c>
      <c r="J62" s="557">
        <v>99</v>
      </c>
      <c r="K62" s="557" t="s">
        <v>1841</v>
      </c>
      <c r="L62" s="557" t="s">
        <v>3537</v>
      </c>
      <c r="M62" s="557">
        <v>21.6</v>
      </c>
      <c r="N62" s="557"/>
      <c r="O62" s="557"/>
      <c r="P62" s="557" t="s">
        <v>2002</v>
      </c>
      <c r="Q62" s="557" t="s">
        <v>3538</v>
      </c>
      <c r="R62" s="557">
        <v>69</v>
      </c>
      <c r="S62" s="557" t="s">
        <v>112</v>
      </c>
      <c r="T62" s="940"/>
    </row>
    <row r="63" spans="3:20" ht="45" customHeight="1" x14ac:dyDescent="0.3">
      <c r="C63" s="874"/>
      <c r="D63" s="709">
        <v>2</v>
      </c>
      <c r="E63" s="826" t="s">
        <v>3539</v>
      </c>
      <c r="F63" s="557" t="s">
        <v>28</v>
      </c>
      <c r="G63" s="557" t="s">
        <v>3540</v>
      </c>
      <c r="H63" s="557" t="s">
        <v>3541</v>
      </c>
      <c r="I63" s="557" t="s">
        <v>3542</v>
      </c>
      <c r="J63" s="557" t="s">
        <v>2988</v>
      </c>
      <c r="K63" s="557" t="s">
        <v>366</v>
      </c>
      <c r="L63" s="557" t="s">
        <v>35</v>
      </c>
      <c r="M63" s="557"/>
      <c r="N63" s="557" t="s">
        <v>3543</v>
      </c>
      <c r="O63" s="557"/>
      <c r="P63" s="557" t="s">
        <v>2534</v>
      </c>
      <c r="Q63" s="557" t="s">
        <v>3544</v>
      </c>
      <c r="R63" s="557">
        <v>24</v>
      </c>
      <c r="S63" s="557" t="s">
        <v>112</v>
      </c>
      <c r="T63" s="940"/>
    </row>
    <row r="64" spans="3:20" ht="45" customHeight="1" x14ac:dyDescent="0.3">
      <c r="C64" s="874"/>
      <c r="D64" s="709">
        <v>3</v>
      </c>
      <c r="E64" s="877" t="s">
        <v>3545</v>
      </c>
      <c r="F64" s="359" t="s">
        <v>28</v>
      </c>
      <c r="G64" s="359" t="s">
        <v>3512</v>
      </c>
      <c r="H64" s="362" t="s">
        <v>3546</v>
      </c>
      <c r="I64" s="362" t="s">
        <v>1774</v>
      </c>
      <c r="J64" s="362" t="s">
        <v>2988</v>
      </c>
      <c r="K64" s="362" t="s">
        <v>366</v>
      </c>
      <c r="L64" s="362" t="s">
        <v>796</v>
      </c>
      <c r="M64" s="362"/>
      <c r="N64" s="359" t="s">
        <v>3547</v>
      </c>
      <c r="O64" s="362"/>
      <c r="P64" s="362" t="s">
        <v>392</v>
      </c>
      <c r="Q64" s="362">
        <v>44846</v>
      </c>
      <c r="R64" s="362">
        <v>31</v>
      </c>
      <c r="S64" s="984" t="s">
        <v>112</v>
      </c>
      <c r="T64" s="940"/>
    </row>
    <row r="65" spans="3:20" ht="45" customHeight="1" x14ac:dyDescent="0.3">
      <c r="C65" s="874"/>
      <c r="D65" s="709">
        <v>4</v>
      </c>
      <c r="E65" s="877">
        <v>44671</v>
      </c>
      <c r="F65" s="362" t="s">
        <v>98</v>
      </c>
      <c r="G65" s="362" t="s">
        <v>2145</v>
      </c>
      <c r="H65" s="362" t="s">
        <v>3548</v>
      </c>
      <c r="I65" s="362" t="s">
        <v>3549</v>
      </c>
      <c r="J65" s="362" t="s">
        <v>1736</v>
      </c>
      <c r="K65" s="362" t="s">
        <v>3550</v>
      </c>
      <c r="L65" s="362" t="s">
        <v>451</v>
      </c>
      <c r="M65" s="362"/>
      <c r="N65" s="362"/>
      <c r="O65" s="362"/>
      <c r="P65" s="362" t="s">
        <v>101</v>
      </c>
      <c r="Q65" s="362">
        <v>44794</v>
      </c>
      <c r="R65" s="362">
        <v>21.93</v>
      </c>
      <c r="S65" s="1031" t="s">
        <v>332</v>
      </c>
      <c r="T65" s="940"/>
    </row>
    <row r="66" spans="3:20" ht="45" customHeight="1" x14ac:dyDescent="0.3">
      <c r="C66" s="874"/>
      <c r="D66" s="914">
        <v>5</v>
      </c>
      <c r="E66" s="877">
        <v>44671</v>
      </c>
      <c r="F66" s="362" t="s">
        <v>98</v>
      </c>
      <c r="G66" s="362" t="s">
        <v>3551</v>
      </c>
      <c r="H66" s="362" t="s">
        <v>3552</v>
      </c>
      <c r="I66" s="362" t="s">
        <v>3549</v>
      </c>
      <c r="J66" s="362" t="s">
        <v>1736</v>
      </c>
      <c r="K66" s="362" t="s">
        <v>3550</v>
      </c>
      <c r="L66" s="362" t="s">
        <v>451</v>
      </c>
      <c r="M66" s="362" t="s">
        <v>1768</v>
      </c>
      <c r="N66" s="362" t="s">
        <v>1738</v>
      </c>
      <c r="O66" s="362"/>
      <c r="P66" s="362" t="s">
        <v>101</v>
      </c>
      <c r="Q66" s="362">
        <v>44846</v>
      </c>
      <c r="R66" s="362">
        <v>9.5</v>
      </c>
      <c r="S66" s="996" t="s">
        <v>3553</v>
      </c>
      <c r="T66" s="940"/>
    </row>
    <row r="67" spans="3:20" ht="45" customHeight="1" x14ac:dyDescent="0.3">
      <c r="C67" s="874"/>
      <c r="D67" s="914">
        <v>6</v>
      </c>
      <c r="E67" s="877"/>
      <c r="F67" s="362" t="s">
        <v>98</v>
      </c>
      <c r="G67" s="362" t="s">
        <v>3554</v>
      </c>
      <c r="H67" s="362" t="s">
        <v>3555</v>
      </c>
      <c r="I67" s="362" t="s">
        <v>3549</v>
      </c>
      <c r="J67" s="362" t="s">
        <v>1736</v>
      </c>
      <c r="K67" s="362" t="s">
        <v>3550</v>
      </c>
      <c r="L67" s="362" t="s">
        <v>451</v>
      </c>
      <c r="M67" s="362"/>
      <c r="N67" s="362"/>
      <c r="O67" s="362"/>
      <c r="P67" s="362" t="s">
        <v>101</v>
      </c>
      <c r="Q67" s="362">
        <v>44867</v>
      </c>
      <c r="R67" s="362">
        <v>10</v>
      </c>
      <c r="S67" s="996" t="s">
        <v>3556</v>
      </c>
      <c r="T67" s="940"/>
    </row>
    <row r="68" spans="3:20" ht="45" customHeight="1" x14ac:dyDescent="0.3">
      <c r="C68" s="370"/>
      <c r="D68" s="828">
        <v>7</v>
      </c>
      <c r="E68" s="826" t="s">
        <v>1771</v>
      </c>
      <c r="F68" s="826" t="s">
        <v>1678</v>
      </c>
      <c r="G68" s="826" t="s">
        <v>1772</v>
      </c>
      <c r="H68" s="826" t="s">
        <v>1773</v>
      </c>
      <c r="I68" s="826" t="s">
        <v>1774</v>
      </c>
      <c r="J68" s="826" t="s">
        <v>1775</v>
      </c>
      <c r="K68" s="826" t="s">
        <v>52</v>
      </c>
      <c r="L68" s="826" t="s">
        <v>1776</v>
      </c>
      <c r="M68" s="826" t="s">
        <v>124</v>
      </c>
      <c r="N68" s="826" t="s">
        <v>1777</v>
      </c>
      <c r="O68" s="826" t="s">
        <v>1778</v>
      </c>
      <c r="P68" s="826" t="s">
        <v>1779</v>
      </c>
      <c r="Q68" s="826" t="s">
        <v>3557</v>
      </c>
      <c r="R68" s="851" t="s">
        <v>3558</v>
      </c>
      <c r="S68" s="362" t="s">
        <v>112</v>
      </c>
      <c r="T68" s="940"/>
    </row>
    <row r="69" spans="3:20" ht="45" customHeight="1" x14ac:dyDescent="0.3">
      <c r="C69" s="370"/>
      <c r="D69" s="828">
        <v>8</v>
      </c>
      <c r="E69" s="557" t="s">
        <v>1771</v>
      </c>
      <c r="F69" s="557" t="s">
        <v>1678</v>
      </c>
      <c r="G69" s="557" t="s">
        <v>1782</v>
      </c>
      <c r="H69" s="557" t="s">
        <v>1783</v>
      </c>
      <c r="I69" s="557" t="s">
        <v>1774</v>
      </c>
      <c r="J69" s="557" t="s">
        <v>1775</v>
      </c>
      <c r="K69" s="557" t="s">
        <v>52</v>
      </c>
      <c r="L69" s="557" t="s">
        <v>1776</v>
      </c>
      <c r="M69" s="557" t="s">
        <v>124</v>
      </c>
      <c r="N69" s="557" t="s">
        <v>1777</v>
      </c>
      <c r="O69" s="557" t="s">
        <v>1778</v>
      </c>
      <c r="P69" s="557" t="s">
        <v>1784</v>
      </c>
      <c r="Q69" s="557" t="s">
        <v>1785</v>
      </c>
      <c r="R69" s="830" t="s">
        <v>1786</v>
      </c>
      <c r="S69" s="826" t="s">
        <v>1786</v>
      </c>
      <c r="T69" s="940"/>
    </row>
    <row r="70" spans="3:20" ht="45" customHeight="1" x14ac:dyDescent="0.3">
      <c r="C70" s="370"/>
      <c r="D70" s="828">
        <v>9</v>
      </c>
      <c r="E70" s="362" t="s">
        <v>1771</v>
      </c>
      <c r="F70" s="362" t="s">
        <v>1678</v>
      </c>
      <c r="G70" s="362" t="s">
        <v>1787</v>
      </c>
      <c r="H70" s="362" t="s">
        <v>1788</v>
      </c>
      <c r="I70" s="362" t="s">
        <v>1774</v>
      </c>
      <c r="J70" s="362" t="s">
        <v>1775</v>
      </c>
      <c r="K70" s="362" t="s">
        <v>52</v>
      </c>
      <c r="L70" s="362" t="s">
        <v>1776</v>
      </c>
      <c r="M70" s="362" t="s">
        <v>124</v>
      </c>
      <c r="N70" s="362" t="s">
        <v>3559</v>
      </c>
      <c r="O70" s="362" t="s">
        <v>1778</v>
      </c>
      <c r="P70" s="362" t="s">
        <v>1789</v>
      </c>
      <c r="Q70" s="362" t="s">
        <v>3560</v>
      </c>
      <c r="R70" s="830" t="s">
        <v>3561</v>
      </c>
      <c r="S70" s="362" t="s">
        <v>3561</v>
      </c>
      <c r="T70" s="940"/>
    </row>
    <row r="71" spans="3:20" ht="45" customHeight="1" x14ac:dyDescent="0.3">
      <c r="C71" s="370"/>
      <c r="D71" s="828">
        <v>10</v>
      </c>
      <c r="E71" s="833" t="s">
        <v>3562</v>
      </c>
      <c r="F71" s="833" t="s">
        <v>2368</v>
      </c>
      <c r="G71" s="833" t="s">
        <v>3563</v>
      </c>
      <c r="H71" s="833" t="s">
        <v>3564</v>
      </c>
      <c r="I71" s="833" t="s">
        <v>1774</v>
      </c>
      <c r="J71" s="833" t="s">
        <v>1804</v>
      </c>
      <c r="K71" s="833" t="s">
        <v>52</v>
      </c>
      <c r="L71" s="833" t="s">
        <v>1743</v>
      </c>
      <c r="M71" s="833"/>
      <c r="N71" s="833" t="s">
        <v>3565</v>
      </c>
      <c r="O71" s="833" t="s">
        <v>396</v>
      </c>
      <c r="P71" s="833" t="s">
        <v>3566</v>
      </c>
      <c r="Q71" s="833" t="s">
        <v>3567</v>
      </c>
      <c r="R71" s="970" t="s">
        <v>112</v>
      </c>
      <c r="S71" s="362" t="s">
        <v>112</v>
      </c>
      <c r="T71" s="940"/>
    </row>
    <row r="72" spans="3:20" ht="45" customHeight="1" x14ac:dyDescent="0.3">
      <c r="C72" s="370"/>
      <c r="D72" s="828">
        <v>11</v>
      </c>
      <c r="E72" s="711" t="s">
        <v>1693</v>
      </c>
      <c r="F72" s="711" t="s">
        <v>2605</v>
      </c>
      <c r="G72" s="711" t="s">
        <v>3568</v>
      </c>
      <c r="H72" s="711" t="s">
        <v>2281</v>
      </c>
      <c r="I72" s="711" t="s">
        <v>1774</v>
      </c>
      <c r="J72" s="711" t="s">
        <v>3115</v>
      </c>
      <c r="K72" s="711" t="s">
        <v>1841</v>
      </c>
      <c r="L72" s="711" t="s">
        <v>3569</v>
      </c>
      <c r="M72" s="711"/>
      <c r="N72" s="711" t="s">
        <v>1693</v>
      </c>
      <c r="O72" s="711" t="s">
        <v>3570</v>
      </c>
      <c r="P72" s="711" t="s">
        <v>3571</v>
      </c>
      <c r="Q72" s="711" t="s">
        <v>3572</v>
      </c>
      <c r="R72" s="965" t="s">
        <v>112</v>
      </c>
      <c r="S72" s="973" t="s">
        <v>112</v>
      </c>
      <c r="T72" s="940"/>
    </row>
    <row r="73" spans="3:20" ht="45" customHeight="1" thickBot="1" x14ac:dyDescent="0.35">
      <c r="C73" s="370"/>
      <c r="D73" s="828"/>
      <c r="E73" s="827"/>
      <c r="F73" s="882"/>
      <c r="G73" s="882"/>
      <c r="H73" s="882"/>
      <c r="I73" s="882"/>
      <c r="J73" s="882"/>
      <c r="K73" s="882"/>
      <c r="L73" s="882"/>
      <c r="M73" s="882"/>
      <c r="N73" s="827"/>
      <c r="O73" s="882"/>
      <c r="P73" s="882"/>
      <c r="Q73" s="882"/>
      <c r="R73" s="827"/>
      <c r="S73" s="870"/>
      <c r="T73" s="940"/>
    </row>
    <row r="74" spans="3:20" ht="45" customHeight="1" x14ac:dyDescent="0.3">
      <c r="C74" s="874"/>
      <c r="D74" s="875"/>
      <c r="E74" s="954"/>
      <c r="F74" s="954"/>
      <c r="G74" s="954"/>
      <c r="H74" s="954"/>
      <c r="I74" s="954"/>
      <c r="J74" s="954"/>
      <c r="K74" s="954"/>
      <c r="L74" s="954"/>
      <c r="M74" s="954"/>
      <c r="N74" s="954"/>
      <c r="O74" s="954"/>
      <c r="P74" s="954"/>
      <c r="Q74" s="954"/>
      <c r="R74" s="848"/>
      <c r="S74" s="954"/>
      <c r="T74" s="940"/>
    </row>
    <row r="75" spans="3:20" ht="45" customHeight="1" thickBot="1" x14ac:dyDescent="0.35">
      <c r="C75" s="370"/>
      <c r="D75" s="468"/>
      <c r="E75" s="805"/>
      <c r="F75" s="805"/>
      <c r="G75" s="805"/>
      <c r="H75" s="468"/>
      <c r="I75" s="805"/>
      <c r="J75" s="805"/>
      <c r="K75" s="805"/>
      <c r="L75" s="805"/>
      <c r="M75" s="805"/>
      <c r="N75" s="805"/>
      <c r="O75" s="805"/>
      <c r="P75" s="805"/>
      <c r="Q75" s="805"/>
      <c r="R75" s="805"/>
      <c r="S75" s="940"/>
      <c r="T75" s="940"/>
    </row>
    <row r="76" spans="3:20" ht="45" customHeight="1" thickBot="1" x14ac:dyDescent="0.35">
      <c r="C76" s="370"/>
      <c r="D76" s="1374" t="s">
        <v>1820</v>
      </c>
      <c r="E76" s="1374"/>
      <c r="F76" s="1374"/>
      <c r="G76" s="1374"/>
      <c r="H76" s="1374"/>
      <c r="I76" s="1374"/>
      <c r="J76" s="1374"/>
      <c r="K76" s="1374"/>
      <c r="L76" s="1374"/>
      <c r="M76" s="1374"/>
      <c r="N76" s="1374"/>
      <c r="O76" s="1374"/>
      <c r="P76" s="1374"/>
      <c r="Q76" s="1374"/>
      <c r="R76" s="1374"/>
      <c r="S76" s="1377"/>
      <c r="T76" s="940"/>
    </row>
    <row r="77" spans="3:20" ht="45" customHeight="1" x14ac:dyDescent="0.3">
      <c r="C77" s="370"/>
      <c r="D77" s="1387" t="s">
        <v>3573</v>
      </c>
      <c r="E77" s="1387"/>
      <c r="F77" s="1387"/>
      <c r="G77" s="1387"/>
      <c r="H77" s="1387"/>
      <c r="I77" s="1387"/>
      <c r="J77" s="1387"/>
      <c r="K77" s="1387"/>
      <c r="L77" s="1387"/>
      <c r="M77" s="1387"/>
      <c r="N77" s="1387"/>
      <c r="Q77" s="482"/>
      <c r="R77" s="482"/>
      <c r="S77" s="945"/>
      <c r="T77" s="940"/>
    </row>
    <row r="78" spans="3:20" ht="45" customHeight="1" x14ac:dyDescent="0.3">
      <c r="C78" s="370"/>
      <c r="D78" s="710" t="s">
        <v>9</v>
      </c>
      <c r="E78" s="709" t="s">
        <v>1574</v>
      </c>
      <c r="F78" s="709" t="s">
        <v>115</v>
      </c>
      <c r="G78" s="708" t="s">
        <v>12</v>
      </c>
      <c r="H78" s="708" t="s">
        <v>71</v>
      </c>
      <c r="I78" s="708" t="s">
        <v>63</v>
      </c>
      <c r="J78" s="709" t="s">
        <v>43</v>
      </c>
      <c r="K78" s="708" t="s">
        <v>1822</v>
      </c>
      <c r="L78" s="708" t="s">
        <v>41</v>
      </c>
      <c r="M78" s="708" t="s">
        <v>1823</v>
      </c>
      <c r="N78" s="903" t="s">
        <v>1824</v>
      </c>
      <c r="O78" s="708" t="s">
        <v>1825</v>
      </c>
      <c r="P78" s="708" t="s">
        <v>1826</v>
      </c>
      <c r="Q78" s="708" t="s">
        <v>1827</v>
      </c>
      <c r="R78" s="708" t="s">
        <v>47</v>
      </c>
      <c r="S78" s="946" t="s">
        <v>1828</v>
      </c>
      <c r="T78" s="940"/>
    </row>
    <row r="79" spans="3:20" ht="45" customHeight="1" x14ac:dyDescent="0.3">
      <c r="C79" s="370"/>
      <c r="D79" s="838">
        <v>1</v>
      </c>
      <c r="E79" s="997" t="s">
        <v>3566</v>
      </c>
      <c r="F79" s="997" t="s">
        <v>3524</v>
      </c>
      <c r="G79" s="997" t="s">
        <v>2368</v>
      </c>
      <c r="H79" s="997" t="s">
        <v>3574</v>
      </c>
      <c r="I79" s="997" t="s">
        <v>1794</v>
      </c>
      <c r="J79" s="997" t="s">
        <v>366</v>
      </c>
      <c r="K79" s="997" t="s">
        <v>1774</v>
      </c>
      <c r="L79" s="997" t="s">
        <v>1774</v>
      </c>
      <c r="M79" s="711" t="s">
        <v>3575</v>
      </c>
      <c r="N79" s="711" t="s">
        <v>3575</v>
      </c>
      <c r="O79" s="997" t="s">
        <v>1798</v>
      </c>
      <c r="P79" s="997" t="s">
        <v>3576</v>
      </c>
      <c r="Q79" s="997" t="s">
        <v>3577</v>
      </c>
      <c r="R79" s="997" t="s">
        <v>3578</v>
      </c>
      <c r="S79" s="998" t="s">
        <v>3579</v>
      </c>
      <c r="T79" s="940"/>
    </row>
    <row r="80" spans="3:20" ht="45" customHeight="1" thickBot="1" x14ac:dyDescent="0.35">
      <c r="C80" s="370"/>
      <c r="D80" s="838"/>
      <c r="E80" s="882"/>
      <c r="F80" s="882"/>
      <c r="G80" s="882"/>
      <c r="H80" s="882"/>
      <c r="I80" s="882"/>
      <c r="J80" s="882"/>
      <c r="K80" s="882"/>
      <c r="L80" s="829"/>
      <c r="M80" s="882"/>
      <c r="N80" s="882"/>
      <c r="O80" s="882"/>
      <c r="P80" s="829"/>
      <c r="Q80" s="882"/>
      <c r="R80" s="829"/>
      <c r="S80" s="841"/>
      <c r="T80" s="940"/>
    </row>
    <row r="81" spans="3:20" ht="45" customHeight="1" thickBot="1" x14ac:dyDescent="0.35">
      <c r="C81" s="370"/>
      <c r="D81" s="468"/>
      <c r="E81" s="722"/>
      <c r="H81" s="483"/>
      <c r="I81" s="483"/>
      <c r="J81" s="483"/>
      <c r="K81" s="483"/>
      <c r="L81" s="483"/>
      <c r="M81" s="483"/>
      <c r="N81" s="483"/>
      <c r="S81" s="940"/>
      <c r="T81" s="940"/>
    </row>
    <row r="82" spans="3:20" ht="45" customHeight="1" thickBot="1" x14ac:dyDescent="0.35">
      <c r="C82" s="370"/>
      <c r="D82" s="1374" t="s">
        <v>1835</v>
      </c>
      <c r="E82" s="1374"/>
      <c r="F82" s="1374"/>
      <c r="G82" s="1374"/>
      <c r="H82" s="1374"/>
      <c r="I82" s="1374"/>
      <c r="J82" s="1374"/>
      <c r="K82" s="1374"/>
      <c r="L82" s="1374"/>
      <c r="M82" s="1374"/>
      <c r="N82" s="1374"/>
      <c r="O82" s="1374"/>
      <c r="P82" s="1374"/>
      <c r="Q82" s="1374"/>
      <c r="R82" s="1374"/>
      <c r="S82" s="1377"/>
      <c r="T82" s="940"/>
    </row>
    <row r="83" spans="3:20" ht="45" customHeight="1" x14ac:dyDescent="0.3">
      <c r="C83" s="370"/>
      <c r="D83" s="1387" t="s">
        <v>3580</v>
      </c>
      <c r="E83" s="1387"/>
      <c r="F83" s="1387"/>
      <c r="G83" s="1387"/>
      <c r="H83" s="1387"/>
      <c r="I83" s="1387"/>
      <c r="J83" s="1387"/>
      <c r="K83" s="1387"/>
      <c r="L83" s="1387"/>
      <c r="M83" s="1387"/>
      <c r="N83" s="1387"/>
      <c r="O83" s="1387"/>
      <c r="P83" s="1387"/>
      <c r="Q83" s="482"/>
      <c r="R83" s="482"/>
      <c r="S83" s="945"/>
      <c r="T83" s="940"/>
    </row>
    <row r="84" spans="3:20" ht="45" customHeight="1" x14ac:dyDescent="0.3">
      <c r="C84" s="370"/>
      <c r="D84" s="710" t="s">
        <v>9</v>
      </c>
      <c r="E84" s="710" t="s">
        <v>59</v>
      </c>
      <c r="F84" s="710" t="s">
        <v>12</v>
      </c>
      <c r="G84" s="709" t="s">
        <v>60</v>
      </c>
      <c r="H84" s="708" t="s">
        <v>61</v>
      </c>
      <c r="I84" s="708" t="s">
        <v>62</v>
      </c>
      <c r="J84" s="708" t="s">
        <v>63</v>
      </c>
      <c r="K84" s="708" t="s">
        <v>43</v>
      </c>
      <c r="L84" s="708" t="s">
        <v>14</v>
      </c>
      <c r="M84" s="708" t="s">
        <v>64</v>
      </c>
      <c r="N84" s="708" t="s">
        <v>65</v>
      </c>
      <c r="O84" s="708" t="s">
        <v>66</v>
      </c>
      <c r="P84" s="708" t="s">
        <v>67</v>
      </c>
      <c r="Q84" s="708" t="s">
        <v>68</v>
      </c>
      <c r="R84" s="708" t="s">
        <v>21</v>
      </c>
      <c r="S84" s="947"/>
      <c r="T84" s="940"/>
    </row>
    <row r="85" spans="3:20" ht="45" customHeight="1" x14ac:dyDescent="0.3">
      <c r="C85" s="874"/>
      <c r="D85" s="875">
        <v>1</v>
      </c>
      <c r="E85" s="363" t="s">
        <v>3581</v>
      </c>
      <c r="F85" s="363" t="s">
        <v>2368</v>
      </c>
      <c r="G85" s="363" t="s">
        <v>3582</v>
      </c>
      <c r="H85" s="362" t="s">
        <v>375</v>
      </c>
      <c r="I85" s="362" t="s">
        <v>1774</v>
      </c>
      <c r="J85" s="362" t="s">
        <v>1804</v>
      </c>
      <c r="K85" s="362" t="s">
        <v>52</v>
      </c>
      <c r="L85" s="362" t="s">
        <v>1743</v>
      </c>
      <c r="M85" s="362" t="s">
        <v>1693</v>
      </c>
      <c r="N85" s="362" t="s">
        <v>3583</v>
      </c>
      <c r="O85" s="362" t="s">
        <v>2578</v>
      </c>
      <c r="P85" s="362" t="s">
        <v>3584</v>
      </c>
      <c r="Q85" s="368" t="s">
        <v>3585</v>
      </c>
      <c r="R85" s="854" t="s">
        <v>3586</v>
      </c>
      <c r="S85" s="948"/>
      <c r="T85" s="940"/>
    </row>
    <row r="86" spans="3:20" ht="45" customHeight="1" x14ac:dyDescent="0.3">
      <c r="C86" s="874"/>
      <c r="D86" s="964">
        <v>2</v>
      </c>
      <c r="E86" s="834" t="s">
        <v>91</v>
      </c>
      <c r="F86" s="834" t="s">
        <v>2368</v>
      </c>
      <c r="G86" s="834" t="s">
        <v>3587</v>
      </c>
      <c r="H86" s="833" t="s">
        <v>375</v>
      </c>
      <c r="I86" s="833" t="s">
        <v>1774</v>
      </c>
      <c r="J86" s="833" t="s">
        <v>1804</v>
      </c>
      <c r="K86" s="833" t="s">
        <v>52</v>
      </c>
      <c r="L86" s="833" t="s">
        <v>1743</v>
      </c>
      <c r="M86" s="833" t="s">
        <v>1693</v>
      </c>
      <c r="N86" s="833" t="s">
        <v>1693</v>
      </c>
      <c r="O86" s="833" t="s">
        <v>522</v>
      </c>
      <c r="P86" s="833" t="s">
        <v>3588</v>
      </c>
      <c r="Q86" s="965" t="s">
        <v>3589</v>
      </c>
      <c r="R86" s="969" t="s">
        <v>112</v>
      </c>
      <c r="S86" s="948"/>
      <c r="T86" s="940"/>
    </row>
    <row r="87" spans="3:20" ht="45" customHeight="1" thickBot="1" x14ac:dyDescent="0.35">
      <c r="C87" s="874"/>
      <c r="D87" s="875"/>
      <c r="E87" s="829"/>
      <c r="F87" s="827"/>
      <c r="G87" s="827"/>
      <c r="H87" s="827"/>
      <c r="I87" s="827"/>
      <c r="J87" s="827"/>
      <c r="K87" s="827"/>
      <c r="L87" s="827"/>
      <c r="M87" s="827"/>
      <c r="N87" s="827"/>
      <c r="O87" s="827"/>
      <c r="P87" s="827"/>
      <c r="Q87" s="829"/>
      <c r="R87" s="841"/>
      <c r="S87" s="948"/>
      <c r="T87" s="940"/>
    </row>
    <row r="88" spans="3:20" ht="45" customHeight="1" thickBot="1" x14ac:dyDescent="0.35">
      <c r="C88" s="370"/>
      <c r="D88" s="731"/>
      <c r="E88" s="899"/>
      <c r="F88" s="899"/>
      <c r="G88" s="899"/>
      <c r="H88" s="899"/>
      <c r="I88" s="899"/>
      <c r="J88" s="899"/>
      <c r="K88" s="899"/>
      <c r="L88" s="899"/>
      <c r="M88" s="899"/>
      <c r="N88" s="899"/>
      <c r="O88" s="899"/>
      <c r="P88" s="899"/>
      <c r="Q88" s="899"/>
      <c r="R88" s="899"/>
      <c r="S88" s="948"/>
      <c r="T88" s="940"/>
    </row>
    <row r="89" spans="3:20" ht="45" customHeight="1" thickBot="1" x14ac:dyDescent="0.35">
      <c r="C89" s="370"/>
      <c r="D89" s="1374" t="s">
        <v>1861</v>
      </c>
      <c r="E89" s="1374"/>
      <c r="F89" s="1374"/>
      <c r="G89" s="1374"/>
      <c r="H89" s="1374"/>
      <c r="I89" s="1374"/>
      <c r="J89" s="1374"/>
      <c r="K89" s="1374"/>
      <c r="L89" s="1374"/>
      <c r="M89" s="1374"/>
      <c r="N89" s="1388"/>
      <c r="O89" s="1388"/>
      <c r="P89" s="1388"/>
      <c r="Q89" s="1388"/>
      <c r="R89" s="1388"/>
      <c r="S89" s="1424"/>
      <c r="T89" s="940"/>
    </row>
    <row r="90" spans="3:20" ht="45" customHeight="1" x14ac:dyDescent="0.3">
      <c r="C90" s="370"/>
      <c r="D90" s="1389" t="s">
        <v>3590</v>
      </c>
      <c r="E90" s="1389"/>
      <c r="F90" s="1389"/>
      <c r="G90" s="1389"/>
      <c r="H90" s="1389"/>
      <c r="I90" s="1389"/>
      <c r="J90" s="1389"/>
      <c r="K90" s="1389"/>
      <c r="L90" s="1389"/>
      <c r="M90" s="1389"/>
      <c r="N90" s="1389"/>
      <c r="O90" s="805"/>
      <c r="P90" s="805"/>
      <c r="Q90" s="805"/>
      <c r="R90" s="805"/>
      <c r="S90" s="940"/>
      <c r="T90" s="940"/>
    </row>
    <row r="91" spans="3:20" ht="45" customHeight="1" x14ac:dyDescent="0.3">
      <c r="C91" s="370"/>
      <c r="D91" s="710" t="s">
        <v>9</v>
      </c>
      <c r="E91" s="710" t="s">
        <v>10</v>
      </c>
      <c r="F91" s="708" t="s">
        <v>11</v>
      </c>
      <c r="G91" s="708" t="s">
        <v>12</v>
      </c>
      <c r="H91" s="708" t="s">
        <v>71</v>
      </c>
      <c r="I91" s="710" t="s">
        <v>72</v>
      </c>
      <c r="J91" s="710" t="s">
        <v>1863</v>
      </c>
      <c r="K91" s="710" t="s">
        <v>73</v>
      </c>
      <c r="L91" s="708" t="s">
        <v>74</v>
      </c>
      <c r="M91" s="708" t="s">
        <v>75</v>
      </c>
      <c r="N91" s="708" t="s">
        <v>21</v>
      </c>
      <c r="P91" s="805"/>
      <c r="Q91" s="805"/>
      <c r="R91" s="805"/>
      <c r="S91" s="940"/>
      <c r="T91" s="940"/>
    </row>
    <row r="92" spans="3:20" ht="45" customHeight="1" x14ac:dyDescent="0.3">
      <c r="C92" s="370"/>
      <c r="D92" s="710">
        <v>1</v>
      </c>
      <c r="E92" s="985" t="s">
        <v>2451</v>
      </c>
      <c r="F92" s="985" t="s">
        <v>3591</v>
      </c>
      <c r="G92" s="985" t="s">
        <v>28</v>
      </c>
      <c r="H92" s="986" t="s">
        <v>3592</v>
      </c>
      <c r="I92" s="986" t="s">
        <v>1873</v>
      </c>
      <c r="J92" s="985" t="s">
        <v>159</v>
      </c>
      <c r="K92" s="985"/>
      <c r="L92" s="985"/>
      <c r="M92" s="987">
        <v>44835</v>
      </c>
      <c r="N92" s="985" t="s">
        <v>3461</v>
      </c>
      <c r="P92" s="805"/>
      <c r="Q92" s="805"/>
      <c r="R92" s="805"/>
      <c r="S92" s="940"/>
      <c r="T92" s="940"/>
    </row>
    <row r="93" spans="3:20" ht="45" customHeight="1" x14ac:dyDescent="0.3">
      <c r="C93" s="370"/>
      <c r="D93" s="710">
        <v>2</v>
      </c>
      <c r="E93" s="988" t="s">
        <v>2334</v>
      </c>
      <c r="F93" s="730" t="s">
        <v>3593</v>
      </c>
      <c r="G93" s="740" t="s">
        <v>136</v>
      </c>
      <c r="H93" s="740" t="s">
        <v>3594</v>
      </c>
      <c r="I93" s="989" t="s">
        <v>3595</v>
      </c>
      <c r="J93" s="990" t="s">
        <v>3596</v>
      </c>
      <c r="K93" s="991" t="s">
        <v>1155</v>
      </c>
      <c r="L93" s="991" t="s">
        <v>3597</v>
      </c>
      <c r="M93" s="848">
        <v>44743</v>
      </c>
      <c r="N93" s="718" t="s">
        <v>3598</v>
      </c>
      <c r="P93" s="805"/>
      <c r="Q93" s="805"/>
      <c r="R93" s="805"/>
      <c r="S93" s="940"/>
      <c r="T93" s="940"/>
    </row>
    <row r="94" spans="3:20" ht="45" customHeight="1" x14ac:dyDescent="0.3">
      <c r="C94" s="370"/>
      <c r="D94" s="710">
        <v>3</v>
      </c>
      <c r="E94" s="976" t="s">
        <v>3599</v>
      </c>
      <c r="F94" s="718" t="s">
        <v>3600</v>
      </c>
      <c r="G94" s="718" t="s">
        <v>28</v>
      </c>
      <c r="H94" s="718" t="s">
        <v>3601</v>
      </c>
      <c r="I94" s="974" t="s">
        <v>3602</v>
      </c>
      <c r="J94" s="975" t="s">
        <v>3603</v>
      </c>
      <c r="K94" s="975" t="s">
        <v>2250</v>
      </c>
      <c r="L94" s="939">
        <v>0.17599999999999999</v>
      </c>
      <c r="M94" s="368">
        <v>44896</v>
      </c>
      <c r="N94" s="718" t="s">
        <v>185</v>
      </c>
      <c r="P94" s="805"/>
      <c r="Q94" s="805"/>
      <c r="R94" s="805"/>
      <c r="S94" s="940"/>
      <c r="T94" s="940"/>
    </row>
    <row r="95" spans="3:20" ht="45" customHeight="1" x14ac:dyDescent="0.3">
      <c r="C95" s="370"/>
      <c r="D95" s="710">
        <v>4</v>
      </c>
      <c r="E95" s="913" t="s">
        <v>3599</v>
      </c>
      <c r="F95" s="362" t="s">
        <v>3604</v>
      </c>
      <c r="G95" s="362" t="s">
        <v>28</v>
      </c>
      <c r="H95" s="364" t="s">
        <v>3605</v>
      </c>
      <c r="I95" s="362" t="s">
        <v>3602</v>
      </c>
      <c r="J95" s="364" t="s">
        <v>3606</v>
      </c>
      <c r="K95" s="362" t="s">
        <v>2250</v>
      </c>
      <c r="L95" s="364">
        <v>0.188</v>
      </c>
      <c r="M95" s="878">
        <v>44896</v>
      </c>
      <c r="N95" s="362" t="s">
        <v>185</v>
      </c>
      <c r="P95" s="805"/>
      <c r="Q95" s="805"/>
      <c r="R95" s="805"/>
      <c r="S95" s="940"/>
      <c r="T95" s="940"/>
    </row>
    <row r="96" spans="3:20" ht="45" customHeight="1" x14ac:dyDescent="0.3">
      <c r="C96" s="370"/>
      <c r="D96" s="710">
        <v>5</v>
      </c>
      <c r="E96" s="913" t="s">
        <v>3599</v>
      </c>
      <c r="F96" s="362" t="s">
        <v>3607</v>
      </c>
      <c r="G96" s="362" t="s">
        <v>28</v>
      </c>
      <c r="H96" s="364" t="s">
        <v>3608</v>
      </c>
      <c r="I96" s="362" t="s">
        <v>3602</v>
      </c>
      <c r="J96" s="364" t="s">
        <v>3609</v>
      </c>
      <c r="K96" s="362" t="s">
        <v>2250</v>
      </c>
      <c r="L96" s="364">
        <v>0.17599999999999999</v>
      </c>
      <c r="M96" s="878">
        <v>44896</v>
      </c>
      <c r="N96" s="362" t="s">
        <v>3610</v>
      </c>
      <c r="P96" s="805"/>
      <c r="Q96" s="805"/>
      <c r="R96" s="805"/>
      <c r="S96" s="940"/>
      <c r="T96" s="940"/>
    </row>
    <row r="97" spans="3:20" ht="45" customHeight="1" x14ac:dyDescent="0.3">
      <c r="C97" s="370"/>
      <c r="D97" s="710">
        <v>6</v>
      </c>
      <c r="E97" s="913" t="s">
        <v>3599</v>
      </c>
      <c r="F97" s="362" t="s">
        <v>3611</v>
      </c>
      <c r="G97" s="362" t="s">
        <v>28</v>
      </c>
      <c r="H97" s="364" t="s">
        <v>3612</v>
      </c>
      <c r="I97" s="362" t="s">
        <v>3602</v>
      </c>
      <c r="J97" s="364" t="s">
        <v>3613</v>
      </c>
      <c r="K97" s="362" t="s">
        <v>2250</v>
      </c>
      <c r="L97" s="364">
        <v>0.188</v>
      </c>
      <c r="M97" s="878">
        <v>44896</v>
      </c>
      <c r="N97" s="830" t="s">
        <v>3610</v>
      </c>
      <c r="P97" s="805"/>
      <c r="Q97" s="805"/>
      <c r="R97" s="805"/>
      <c r="S97" s="940"/>
      <c r="T97" s="940"/>
    </row>
    <row r="98" spans="3:20" ht="45" customHeight="1" x14ac:dyDescent="0.3">
      <c r="C98" s="370"/>
      <c r="D98" s="710">
        <v>7</v>
      </c>
      <c r="E98" s="913" t="s">
        <v>3599</v>
      </c>
      <c r="F98" s="362" t="s">
        <v>3614</v>
      </c>
      <c r="G98" s="362" t="s">
        <v>28</v>
      </c>
      <c r="H98" s="364" t="s">
        <v>3615</v>
      </c>
      <c r="I98" s="362" t="s">
        <v>3602</v>
      </c>
      <c r="J98" s="364" t="s">
        <v>3616</v>
      </c>
      <c r="K98" s="362" t="s">
        <v>2250</v>
      </c>
      <c r="L98" s="364">
        <v>0.17599999999999999</v>
      </c>
      <c r="M98" s="878">
        <v>44896</v>
      </c>
      <c r="N98" s="830" t="s">
        <v>3610</v>
      </c>
      <c r="P98" s="805"/>
      <c r="Q98" s="805"/>
      <c r="R98" s="805"/>
      <c r="S98" s="940"/>
      <c r="T98" s="940"/>
    </row>
    <row r="99" spans="3:20" ht="45" customHeight="1" x14ac:dyDescent="0.3">
      <c r="C99" s="370"/>
      <c r="D99" s="710">
        <v>8</v>
      </c>
      <c r="E99" s="913" t="s">
        <v>3599</v>
      </c>
      <c r="F99" s="362" t="s">
        <v>3617</v>
      </c>
      <c r="G99" s="362" t="s">
        <v>28</v>
      </c>
      <c r="H99" s="364" t="s">
        <v>3618</v>
      </c>
      <c r="I99" s="362" t="s">
        <v>3602</v>
      </c>
      <c r="J99" s="364" t="s">
        <v>3619</v>
      </c>
      <c r="K99" s="362" t="s">
        <v>2250</v>
      </c>
      <c r="L99" s="364">
        <v>0.188</v>
      </c>
      <c r="M99" s="878">
        <v>44896</v>
      </c>
      <c r="N99" s="830" t="s">
        <v>3610</v>
      </c>
      <c r="P99" s="805"/>
      <c r="Q99" s="805"/>
      <c r="R99" s="805"/>
      <c r="S99" s="940"/>
      <c r="T99" s="940"/>
    </row>
    <row r="100" spans="3:20" ht="45" customHeight="1" x14ac:dyDescent="0.3">
      <c r="C100" s="370"/>
      <c r="D100" s="710">
        <v>9</v>
      </c>
      <c r="E100" s="913">
        <v>44752</v>
      </c>
      <c r="F100" s="362" t="s">
        <v>3620</v>
      </c>
      <c r="G100" s="362" t="s">
        <v>98</v>
      </c>
      <c r="H100" s="364" t="s">
        <v>2140</v>
      </c>
      <c r="I100" s="362" t="s">
        <v>3621</v>
      </c>
      <c r="J100" s="364" t="s">
        <v>3622</v>
      </c>
      <c r="K100" s="362" t="s">
        <v>101</v>
      </c>
      <c r="L100" s="364" t="s">
        <v>3622</v>
      </c>
      <c r="M100" s="878">
        <v>44805</v>
      </c>
      <c r="N100" s="830" t="s">
        <v>613</v>
      </c>
      <c r="P100" s="805"/>
      <c r="Q100" s="805"/>
      <c r="R100" s="805"/>
      <c r="S100" s="940"/>
      <c r="T100" s="940"/>
    </row>
    <row r="101" spans="3:20" ht="45" customHeight="1" x14ac:dyDescent="0.3">
      <c r="C101" s="370"/>
      <c r="D101" s="710">
        <v>10</v>
      </c>
      <c r="E101" s="913">
        <v>44752</v>
      </c>
      <c r="F101" s="362" t="s">
        <v>3620</v>
      </c>
      <c r="G101" s="362" t="s">
        <v>98</v>
      </c>
      <c r="H101" s="364" t="s">
        <v>2145</v>
      </c>
      <c r="I101" s="362" t="s">
        <v>3621</v>
      </c>
      <c r="J101" s="364" t="s">
        <v>3622</v>
      </c>
      <c r="K101" s="362" t="s">
        <v>101</v>
      </c>
      <c r="L101" s="364" t="s">
        <v>3622</v>
      </c>
      <c r="M101" s="878">
        <v>44805</v>
      </c>
      <c r="N101" s="830" t="s">
        <v>613</v>
      </c>
      <c r="P101" s="805"/>
      <c r="Q101" s="805"/>
      <c r="R101" s="805"/>
      <c r="S101" s="940"/>
      <c r="T101" s="940"/>
    </row>
    <row r="102" spans="3:20" ht="45" customHeight="1" x14ac:dyDescent="0.3">
      <c r="C102" s="370"/>
      <c r="D102" s="710">
        <v>11</v>
      </c>
      <c r="E102" s="913">
        <v>44887</v>
      </c>
      <c r="F102" s="362" t="s">
        <v>3623</v>
      </c>
      <c r="G102" s="362" t="s">
        <v>98</v>
      </c>
      <c r="H102" s="364" t="s">
        <v>3551</v>
      </c>
      <c r="I102" s="362" t="s">
        <v>79</v>
      </c>
      <c r="J102" s="364" t="s">
        <v>3622</v>
      </c>
      <c r="K102" s="362" t="s">
        <v>101</v>
      </c>
      <c r="L102" s="364" t="s">
        <v>3622</v>
      </c>
      <c r="M102" s="878">
        <v>44866</v>
      </c>
      <c r="N102" s="830" t="s">
        <v>3624</v>
      </c>
      <c r="P102" s="805"/>
      <c r="Q102" s="805"/>
      <c r="R102" s="805"/>
      <c r="S102" s="940"/>
      <c r="T102" s="940"/>
    </row>
    <row r="103" spans="3:20" ht="45" customHeight="1" x14ac:dyDescent="0.3">
      <c r="C103" s="370"/>
      <c r="D103" s="710">
        <v>12</v>
      </c>
      <c r="E103" s="913">
        <v>44884</v>
      </c>
      <c r="F103" s="362" t="s">
        <v>3625</v>
      </c>
      <c r="G103" s="362" t="s">
        <v>98</v>
      </c>
      <c r="H103" s="364" t="s">
        <v>3554</v>
      </c>
      <c r="I103" s="362" t="s">
        <v>79</v>
      </c>
      <c r="J103" s="364" t="s">
        <v>3622</v>
      </c>
      <c r="K103" s="362" t="s">
        <v>101</v>
      </c>
      <c r="L103" s="364" t="s">
        <v>3622</v>
      </c>
      <c r="M103" s="878">
        <v>44866</v>
      </c>
      <c r="N103" s="830" t="s">
        <v>3624</v>
      </c>
      <c r="P103" s="805"/>
      <c r="Q103" s="805"/>
      <c r="R103" s="805"/>
      <c r="S103" s="940"/>
      <c r="T103" s="940"/>
    </row>
    <row r="104" spans="3:20" ht="45" customHeight="1" x14ac:dyDescent="0.3">
      <c r="C104" s="370"/>
      <c r="D104" s="838">
        <v>13</v>
      </c>
      <c r="E104" s="913" t="s">
        <v>1889</v>
      </c>
      <c r="F104" s="362" t="s">
        <v>171</v>
      </c>
      <c r="G104" s="362" t="s">
        <v>1890</v>
      </c>
      <c r="H104" s="364" t="s">
        <v>1891</v>
      </c>
      <c r="I104" s="362" t="s">
        <v>100</v>
      </c>
      <c r="J104" s="364" t="s">
        <v>1892</v>
      </c>
      <c r="K104" s="362" t="s">
        <v>1858</v>
      </c>
      <c r="L104" s="364" t="s">
        <v>1693</v>
      </c>
      <c r="M104" s="878" t="s">
        <v>1693</v>
      </c>
      <c r="N104" s="830" t="s">
        <v>3626</v>
      </c>
      <c r="P104" s="805"/>
      <c r="Q104" s="805"/>
      <c r="R104" s="805"/>
      <c r="S104" s="940"/>
      <c r="T104" s="940"/>
    </row>
    <row r="105" spans="3:20" ht="45" customHeight="1" x14ac:dyDescent="0.3">
      <c r="C105" s="370"/>
      <c r="D105" s="838">
        <v>14</v>
      </c>
      <c r="E105" s="913" t="s">
        <v>3566</v>
      </c>
      <c r="F105" s="362" t="s">
        <v>3627</v>
      </c>
      <c r="G105" s="362" t="s">
        <v>2368</v>
      </c>
      <c r="H105" s="364" t="s">
        <v>3574</v>
      </c>
      <c r="I105" s="362" t="s">
        <v>3628</v>
      </c>
      <c r="J105" s="364" t="s">
        <v>3629</v>
      </c>
      <c r="K105" s="362" t="s">
        <v>1798</v>
      </c>
      <c r="L105" s="364" t="s">
        <v>3630</v>
      </c>
      <c r="M105" s="878">
        <v>44866</v>
      </c>
      <c r="N105" s="851" t="s">
        <v>3631</v>
      </c>
      <c r="P105" s="805"/>
      <c r="Q105" s="805"/>
      <c r="R105" s="805"/>
      <c r="S105" s="940"/>
      <c r="T105" s="940"/>
    </row>
    <row r="106" spans="3:20" ht="45" customHeight="1" x14ac:dyDescent="0.3">
      <c r="C106" s="370"/>
      <c r="D106" s="838">
        <v>15</v>
      </c>
      <c r="E106" s="913" t="s">
        <v>3529</v>
      </c>
      <c r="F106" s="362" t="s">
        <v>3110</v>
      </c>
      <c r="G106" s="362" t="s">
        <v>2486</v>
      </c>
      <c r="H106" s="364" t="s">
        <v>3632</v>
      </c>
      <c r="I106" s="362" t="s">
        <v>3628</v>
      </c>
      <c r="J106" s="364" t="s">
        <v>3110</v>
      </c>
      <c r="K106" s="362" t="s">
        <v>3110</v>
      </c>
      <c r="L106" s="364" t="s">
        <v>3110</v>
      </c>
      <c r="M106" s="878" t="s">
        <v>1693</v>
      </c>
      <c r="N106" s="830" t="s">
        <v>3633</v>
      </c>
      <c r="P106" s="805"/>
      <c r="Q106" s="805"/>
      <c r="R106" s="805"/>
      <c r="S106" s="940"/>
      <c r="T106" s="940"/>
    </row>
    <row r="107" spans="3:20" ht="45" customHeight="1" x14ac:dyDescent="0.3">
      <c r="C107" s="370"/>
      <c r="D107" s="838">
        <v>16</v>
      </c>
      <c r="E107" s="913" t="s">
        <v>3523</v>
      </c>
      <c r="F107" s="362" t="s">
        <v>3634</v>
      </c>
      <c r="G107" s="362" t="s">
        <v>2486</v>
      </c>
      <c r="H107" s="364" t="s">
        <v>3635</v>
      </c>
      <c r="I107" s="362" t="s">
        <v>3628</v>
      </c>
      <c r="J107" s="364" t="s">
        <v>3636</v>
      </c>
      <c r="K107" s="362" t="s">
        <v>2791</v>
      </c>
      <c r="L107" s="364" t="s">
        <v>1693</v>
      </c>
      <c r="M107" s="878" t="s">
        <v>1693</v>
      </c>
      <c r="N107" s="830" t="s">
        <v>300</v>
      </c>
      <c r="P107" s="805"/>
      <c r="Q107" s="805"/>
      <c r="R107" s="805"/>
      <c r="S107" s="940"/>
      <c r="T107" s="940"/>
    </row>
    <row r="108" spans="3:20" ht="45" customHeight="1" x14ac:dyDescent="0.3">
      <c r="C108" s="370"/>
      <c r="D108" s="875"/>
      <c r="E108" s="842"/>
      <c r="F108" s="842"/>
      <c r="G108" s="842"/>
      <c r="H108" s="843"/>
      <c r="I108" s="843"/>
      <c r="J108" s="842"/>
      <c r="K108" s="842"/>
      <c r="L108" s="842"/>
      <c r="M108" s="844"/>
      <c r="N108" s="966"/>
      <c r="P108" s="805"/>
      <c r="Q108" s="805"/>
      <c r="R108" s="805"/>
      <c r="S108" s="940"/>
      <c r="T108" s="940"/>
    </row>
    <row r="109" spans="3:20" ht="45" customHeight="1" x14ac:dyDescent="0.3">
      <c r="C109" s="874"/>
      <c r="D109" s="875"/>
      <c r="E109" s="842"/>
      <c r="F109" s="842"/>
      <c r="G109" s="842"/>
      <c r="H109" s="843"/>
      <c r="I109" s="843"/>
      <c r="J109" s="842"/>
      <c r="K109" s="842"/>
      <c r="L109" s="968"/>
      <c r="M109" s="844"/>
      <c r="N109" s="967"/>
      <c r="P109" s="805"/>
      <c r="Q109" s="805"/>
      <c r="R109" s="805"/>
      <c r="S109" s="940"/>
      <c r="T109" s="940"/>
    </row>
    <row r="110" spans="3:20" ht="45" customHeight="1" x14ac:dyDescent="0.3">
      <c r="C110" s="370"/>
      <c r="D110" s="724"/>
      <c r="E110" s="483"/>
      <c r="F110" s="483"/>
      <c r="G110" s="483"/>
      <c r="H110" s="725"/>
      <c r="I110" s="725"/>
      <c r="J110" s="483"/>
      <c r="K110" s="483"/>
      <c r="L110" s="483"/>
      <c r="M110" s="726"/>
      <c r="N110" s="483"/>
      <c r="O110" s="723"/>
      <c r="P110" s="805"/>
      <c r="Q110" s="805"/>
      <c r="R110" s="805"/>
      <c r="S110" s="940"/>
      <c r="T110" s="940"/>
    </row>
    <row r="111" spans="3:20" ht="45" customHeight="1" thickBot="1" x14ac:dyDescent="0.35">
      <c r="C111" s="370"/>
      <c r="D111" s="468"/>
      <c r="E111" s="805"/>
      <c r="F111" s="805"/>
      <c r="G111" s="805"/>
      <c r="H111" s="468"/>
      <c r="I111" s="805"/>
      <c r="J111" s="805"/>
      <c r="K111" s="805"/>
      <c r="L111" s="805"/>
      <c r="M111" s="805"/>
      <c r="N111" s="805"/>
      <c r="O111" s="805"/>
      <c r="P111" s="805"/>
      <c r="Q111" s="805"/>
      <c r="R111" s="805"/>
      <c r="S111" s="940"/>
      <c r="T111" s="940"/>
    </row>
    <row r="112" spans="3:20" ht="45" customHeight="1" thickBot="1" x14ac:dyDescent="0.35">
      <c r="C112" s="370"/>
      <c r="D112" s="1374" t="s">
        <v>1916</v>
      </c>
      <c r="E112" s="1374"/>
      <c r="F112" s="1374"/>
      <c r="G112" s="1374"/>
      <c r="H112" s="1374"/>
      <c r="I112" s="1374"/>
      <c r="J112" s="1374"/>
      <c r="K112" s="1374"/>
      <c r="L112" s="1374"/>
      <c r="M112" s="1374"/>
      <c r="N112" s="1374"/>
      <c r="O112" s="1374"/>
      <c r="P112" s="1374"/>
      <c r="Q112" s="1374"/>
      <c r="R112" s="1374"/>
      <c r="S112" s="1377"/>
      <c r="T112" s="940"/>
    </row>
    <row r="113" spans="3:20" ht="45" customHeight="1" x14ac:dyDescent="0.3">
      <c r="C113" s="370"/>
      <c r="D113" s="1386" t="s">
        <v>3637</v>
      </c>
      <c r="E113" s="1386"/>
      <c r="F113" s="1386"/>
      <c r="G113" s="1386"/>
      <c r="H113" s="1386"/>
      <c r="I113" s="1386"/>
      <c r="J113" s="1386"/>
      <c r="K113" s="1386"/>
      <c r="L113" s="805"/>
      <c r="M113" s="805"/>
      <c r="N113" s="805"/>
      <c r="O113" s="805"/>
      <c r="P113" s="805"/>
      <c r="Q113" s="805"/>
      <c r="R113" s="805"/>
      <c r="S113" s="940"/>
      <c r="T113" s="940"/>
    </row>
    <row r="114" spans="3:20" ht="45" customHeight="1" x14ac:dyDescent="0.3">
      <c r="C114" s="370"/>
      <c r="D114" s="822" t="s">
        <v>9</v>
      </c>
      <c r="E114" s="708" t="s">
        <v>59</v>
      </c>
      <c r="F114" s="708" t="s">
        <v>12</v>
      </c>
      <c r="G114" s="709" t="s">
        <v>71</v>
      </c>
      <c r="H114" s="708" t="s">
        <v>106</v>
      </c>
      <c r="I114" s="708" t="s">
        <v>73</v>
      </c>
      <c r="J114" s="708" t="s">
        <v>107</v>
      </c>
      <c r="K114" s="822" t="s">
        <v>21</v>
      </c>
      <c r="L114" s="805"/>
      <c r="M114" s="805"/>
      <c r="N114" s="805"/>
      <c r="O114" s="805"/>
      <c r="P114" s="805"/>
      <c r="Q114" s="805"/>
      <c r="R114" s="805"/>
      <c r="S114" s="940"/>
      <c r="T114" s="940"/>
    </row>
    <row r="115" spans="3:20" ht="45" customHeight="1" x14ac:dyDescent="0.3">
      <c r="C115" s="370"/>
      <c r="D115" s="822">
        <v>1</v>
      </c>
      <c r="E115" s="880" t="s">
        <v>3599</v>
      </c>
      <c r="F115" s="558" t="s">
        <v>23</v>
      </c>
      <c r="G115" s="558" t="s">
        <v>3638</v>
      </c>
      <c r="H115" s="558" t="s">
        <v>3639</v>
      </c>
      <c r="I115" s="558" t="s">
        <v>703</v>
      </c>
      <c r="J115" s="825">
        <v>9</v>
      </c>
      <c r="K115" s="825" t="s">
        <v>112</v>
      </c>
      <c r="L115" s="805"/>
      <c r="M115" s="805"/>
      <c r="N115" s="805"/>
      <c r="O115" s="805"/>
      <c r="P115" s="805"/>
      <c r="Q115" s="805"/>
      <c r="R115" s="805"/>
      <c r="S115" s="940"/>
      <c r="T115" s="940"/>
    </row>
    <row r="116" spans="3:20" ht="45" customHeight="1" x14ac:dyDescent="0.3">
      <c r="C116" s="370"/>
      <c r="D116" s="822">
        <v>2</v>
      </c>
      <c r="E116" s="718" t="s">
        <v>3113</v>
      </c>
      <c r="F116" s="718" t="s">
        <v>2486</v>
      </c>
      <c r="G116" s="825" t="s">
        <v>3640</v>
      </c>
      <c r="H116" s="718" t="s">
        <v>1896</v>
      </c>
      <c r="I116" s="718" t="s">
        <v>2791</v>
      </c>
      <c r="J116" s="718" t="s">
        <v>3641</v>
      </c>
      <c r="K116" s="939" t="s">
        <v>112</v>
      </c>
      <c r="L116" s="805"/>
      <c r="M116" s="805"/>
      <c r="N116" s="805"/>
      <c r="O116" s="805"/>
      <c r="P116" s="805"/>
      <c r="Q116" s="805"/>
      <c r="R116" s="805"/>
      <c r="S116" s="940"/>
      <c r="T116" s="940"/>
    </row>
    <row r="117" spans="3:20" ht="45" customHeight="1" x14ac:dyDescent="0.3">
      <c r="C117" s="370"/>
      <c r="D117" s="822"/>
      <c r="E117" s="852"/>
      <c r="F117" s="718"/>
      <c r="G117" s="718"/>
      <c r="H117" s="718"/>
      <c r="I117" s="718"/>
      <c r="J117" s="718"/>
      <c r="K117" s="718"/>
      <c r="L117" s="805"/>
      <c r="M117" s="805"/>
      <c r="N117" s="805"/>
      <c r="O117" s="805"/>
      <c r="P117" s="805"/>
      <c r="Q117" s="805"/>
      <c r="R117" s="805"/>
      <c r="S117" s="940"/>
      <c r="T117" s="940"/>
    </row>
    <row r="118" spans="3:20" ht="45" customHeight="1" x14ac:dyDescent="0.3">
      <c r="C118" s="370"/>
      <c r="D118" s="993"/>
      <c r="E118" s="992"/>
      <c r="F118" s="961"/>
      <c r="G118" s="961"/>
      <c r="H118" s="961"/>
      <c r="I118" s="961"/>
      <c r="J118" s="961"/>
      <c r="K118" s="961"/>
      <c r="L118" s="805"/>
      <c r="M118" s="805"/>
      <c r="N118" s="805"/>
      <c r="O118" s="805"/>
      <c r="P118" s="805"/>
      <c r="Q118" s="805"/>
      <c r="R118" s="805"/>
      <c r="S118" s="940"/>
      <c r="T118" s="940"/>
    </row>
    <row r="119" spans="3:20" ht="45" customHeight="1" thickBot="1" x14ac:dyDescent="0.35">
      <c r="C119" s="370"/>
      <c r="D119" s="805"/>
      <c r="E119" s="992"/>
      <c r="F119" s="961"/>
      <c r="G119" s="961"/>
      <c r="H119" s="961"/>
      <c r="I119" s="961"/>
      <c r="J119" s="961"/>
      <c r="K119" s="961"/>
      <c r="L119" s="805"/>
      <c r="M119" s="805"/>
      <c r="N119" s="805"/>
      <c r="O119" s="805"/>
      <c r="P119" s="805"/>
      <c r="Q119" s="805"/>
      <c r="R119" s="805"/>
      <c r="S119" s="940"/>
      <c r="T119" s="940"/>
    </row>
    <row r="120" spans="3:20" ht="45" customHeight="1" thickBot="1" x14ac:dyDescent="0.35">
      <c r="C120" s="370"/>
      <c r="D120" s="1390" t="s">
        <v>1925</v>
      </c>
      <c r="E120" s="1390"/>
      <c r="F120" s="1390"/>
      <c r="G120" s="1390"/>
      <c r="H120" s="1390"/>
      <c r="I120" s="1390"/>
      <c r="J120" s="1390"/>
      <c r="K120" s="1390"/>
      <c r="L120" s="727"/>
      <c r="M120" s="727"/>
      <c r="N120" s="805"/>
      <c r="O120" s="805"/>
      <c r="P120" s="805"/>
      <c r="Q120" s="805"/>
      <c r="R120" s="805"/>
      <c r="S120" s="940"/>
      <c r="T120" s="940"/>
    </row>
    <row r="121" spans="3:20" ht="45" customHeight="1" x14ac:dyDescent="0.3">
      <c r="C121" s="370"/>
      <c r="D121" s="1376" t="s">
        <v>3642</v>
      </c>
      <c r="E121" s="1376"/>
      <c r="F121" s="1376"/>
      <c r="G121" s="1376"/>
      <c r="H121" s="1376"/>
      <c r="I121" s="1376"/>
      <c r="J121" s="1376"/>
      <c r="K121" s="1376"/>
      <c r="L121" s="1376"/>
      <c r="M121" s="805"/>
      <c r="N121" s="805"/>
      <c r="O121" s="805"/>
      <c r="P121" s="805"/>
      <c r="Q121" s="805"/>
      <c r="R121" s="805"/>
      <c r="S121" s="940"/>
      <c r="T121" s="940"/>
    </row>
    <row r="122" spans="3:20" ht="45" customHeight="1" x14ac:dyDescent="0.3">
      <c r="C122" s="370"/>
      <c r="D122" s="822" t="s">
        <v>9</v>
      </c>
      <c r="E122" s="708" t="s">
        <v>1574</v>
      </c>
      <c r="F122" s="708" t="s">
        <v>115</v>
      </c>
      <c r="G122" s="708" t="s">
        <v>12</v>
      </c>
      <c r="H122" s="708" t="s">
        <v>1927</v>
      </c>
      <c r="I122" s="708" t="s">
        <v>72</v>
      </c>
      <c r="J122" s="708" t="s">
        <v>73</v>
      </c>
      <c r="K122" s="708" t="s">
        <v>74</v>
      </c>
      <c r="L122" s="708" t="s">
        <v>75</v>
      </c>
      <c r="M122" s="708" t="s">
        <v>21</v>
      </c>
      <c r="N122" s="805"/>
      <c r="O122" s="805"/>
      <c r="P122" s="805"/>
      <c r="Q122" s="805"/>
      <c r="R122" s="805"/>
      <c r="S122" s="940"/>
      <c r="T122" s="940"/>
    </row>
    <row r="123" spans="3:20" ht="45" customHeight="1" x14ac:dyDescent="0.3">
      <c r="C123" s="370"/>
      <c r="D123" s="364">
        <v>1</v>
      </c>
      <c r="E123" s="362" t="s">
        <v>1928</v>
      </c>
      <c r="F123" s="362" t="s">
        <v>1929</v>
      </c>
      <c r="G123" s="362" t="s">
        <v>28</v>
      </c>
      <c r="H123" s="728" t="s">
        <v>1930</v>
      </c>
      <c r="I123" s="728" t="s">
        <v>1931</v>
      </c>
      <c r="J123" s="362"/>
      <c r="K123" s="362" t="s">
        <v>1932</v>
      </c>
      <c r="L123" s="362"/>
      <c r="M123" s="362" t="s">
        <v>3031</v>
      </c>
      <c r="N123" s="805"/>
      <c r="O123" s="805"/>
      <c r="P123" s="805"/>
      <c r="Q123" s="805"/>
      <c r="R123" s="805"/>
      <c r="S123" s="940"/>
      <c r="T123" s="940"/>
    </row>
    <row r="124" spans="3:20" ht="45" customHeight="1" x14ac:dyDescent="0.3">
      <c r="C124" s="370"/>
      <c r="D124" s="364">
        <v>2</v>
      </c>
      <c r="E124" s="362" t="s">
        <v>1928</v>
      </c>
      <c r="F124" s="362" t="s">
        <v>1934</v>
      </c>
      <c r="G124" s="362" t="s">
        <v>28</v>
      </c>
      <c r="H124" s="728" t="s">
        <v>1935</v>
      </c>
      <c r="I124" s="728" t="s">
        <v>1931</v>
      </c>
      <c r="J124" s="362"/>
      <c r="K124" s="362" t="s">
        <v>1932</v>
      </c>
      <c r="L124" s="362"/>
      <c r="M124" s="362" t="s">
        <v>3031</v>
      </c>
      <c r="N124" s="805"/>
      <c r="O124" s="805"/>
      <c r="P124" s="805"/>
      <c r="Q124" s="805"/>
      <c r="R124" s="805"/>
      <c r="S124" s="940"/>
      <c r="T124" s="940"/>
    </row>
    <row r="125" spans="3:20" ht="45" customHeight="1" x14ac:dyDescent="0.3">
      <c r="C125" s="370"/>
      <c r="D125" s="364">
        <v>3</v>
      </c>
      <c r="E125" s="362" t="s">
        <v>1928</v>
      </c>
      <c r="F125" s="362" t="s">
        <v>1936</v>
      </c>
      <c r="G125" s="362" t="s">
        <v>28</v>
      </c>
      <c r="H125" s="728" t="s">
        <v>1937</v>
      </c>
      <c r="I125" s="728" t="s">
        <v>1931</v>
      </c>
      <c r="J125" s="362"/>
      <c r="K125" s="362" t="s">
        <v>1932</v>
      </c>
      <c r="L125" s="362"/>
      <c r="M125" s="362" t="s">
        <v>3031</v>
      </c>
      <c r="N125" s="805"/>
      <c r="O125" s="805"/>
      <c r="P125" s="805"/>
      <c r="Q125" s="805"/>
      <c r="R125" s="805"/>
      <c r="S125" s="940"/>
      <c r="T125" s="940"/>
    </row>
    <row r="126" spans="3:20" ht="45" customHeight="1" x14ac:dyDescent="0.3">
      <c r="C126" s="370"/>
      <c r="D126" s="364">
        <v>4</v>
      </c>
      <c r="E126" s="362" t="s">
        <v>1928</v>
      </c>
      <c r="F126" s="362" t="s">
        <v>1936</v>
      </c>
      <c r="G126" s="362" t="s">
        <v>28</v>
      </c>
      <c r="H126" s="728" t="s">
        <v>1938</v>
      </c>
      <c r="I126" s="728" t="s">
        <v>1931</v>
      </c>
      <c r="J126" s="362"/>
      <c r="K126" s="362" t="s">
        <v>1932</v>
      </c>
      <c r="L126" s="362"/>
      <c r="M126" s="362" t="s">
        <v>3031</v>
      </c>
      <c r="N126" s="805"/>
      <c r="O126" s="805"/>
      <c r="P126" s="805"/>
      <c r="Q126" s="805"/>
      <c r="R126" s="805"/>
      <c r="S126" s="940"/>
      <c r="T126" s="940"/>
    </row>
    <row r="127" spans="3:20" ht="45" customHeight="1" x14ac:dyDescent="0.3">
      <c r="C127" s="370"/>
      <c r="D127" s="364">
        <v>5</v>
      </c>
      <c r="E127" s="362" t="s">
        <v>3517</v>
      </c>
      <c r="F127" s="362" t="s">
        <v>3643</v>
      </c>
      <c r="G127" s="362" t="s">
        <v>28</v>
      </c>
      <c r="H127" s="728" t="s">
        <v>3644</v>
      </c>
      <c r="I127" s="728" t="s">
        <v>1931</v>
      </c>
      <c r="J127" s="362"/>
      <c r="K127" s="362" t="s">
        <v>3645</v>
      </c>
      <c r="L127" s="362"/>
      <c r="M127" s="368" t="s">
        <v>32</v>
      </c>
      <c r="N127" s="805"/>
      <c r="O127" s="805"/>
      <c r="P127" s="805"/>
      <c r="Q127" s="805"/>
      <c r="R127" s="805"/>
      <c r="S127" s="940"/>
      <c r="T127" s="940"/>
    </row>
    <row r="128" spans="3:20" ht="45" customHeight="1" x14ac:dyDescent="0.3">
      <c r="C128" s="370"/>
      <c r="D128" s="483"/>
      <c r="E128" s="483"/>
      <c r="F128" s="483"/>
      <c r="G128" s="483"/>
      <c r="H128" s="820"/>
      <c r="I128" s="820"/>
      <c r="J128" s="483"/>
      <c r="K128" s="483"/>
      <c r="L128" s="483"/>
      <c r="M128" s="483"/>
      <c r="N128" s="805"/>
      <c r="O128" s="805"/>
      <c r="P128" s="805"/>
      <c r="Q128" s="805"/>
      <c r="R128" s="805"/>
      <c r="S128" s="940"/>
      <c r="T128" s="940"/>
    </row>
    <row r="129" spans="3:20" ht="45" customHeight="1" thickBot="1" x14ac:dyDescent="0.35">
      <c r="C129" s="370"/>
      <c r="D129" s="805"/>
      <c r="E129" s="805"/>
      <c r="F129" s="805"/>
      <c r="G129" s="468"/>
      <c r="H129" s="805"/>
      <c r="I129" s="805"/>
      <c r="J129" s="805"/>
      <c r="K129" s="805"/>
      <c r="L129" s="805"/>
      <c r="M129" s="805"/>
      <c r="N129" s="805"/>
      <c r="O129" s="805"/>
      <c r="P129" s="805"/>
      <c r="Q129" s="805"/>
      <c r="R129" s="805"/>
      <c r="S129" s="940"/>
      <c r="T129" s="940"/>
    </row>
    <row r="130" spans="3:20" ht="45" customHeight="1" thickBot="1" x14ac:dyDescent="0.35">
      <c r="C130" s="370"/>
      <c r="D130" s="1374" t="s">
        <v>1939</v>
      </c>
      <c r="E130" s="1374"/>
      <c r="F130" s="1374"/>
      <c r="G130" s="1374"/>
      <c r="H130" s="1374"/>
      <c r="I130" s="1374"/>
      <c r="J130" s="1374"/>
      <c r="K130" s="1374"/>
      <c r="L130" s="1374"/>
      <c r="M130" s="1374"/>
      <c r="N130" s="1374"/>
      <c r="O130" s="1374"/>
      <c r="P130" s="1374"/>
      <c r="Q130" s="1374"/>
      <c r="R130" s="1374"/>
      <c r="S130" s="1377"/>
      <c r="T130" s="940"/>
    </row>
    <row r="131" spans="3:20" ht="45" customHeight="1" x14ac:dyDescent="0.3">
      <c r="C131" s="370"/>
      <c r="D131" s="1380" t="s">
        <v>3646</v>
      </c>
      <c r="E131" s="1380"/>
      <c r="F131" s="1380"/>
      <c r="G131" s="1380"/>
      <c r="H131" s="1380"/>
      <c r="I131" s="1380"/>
      <c r="J131" s="1380"/>
      <c r="K131" s="1380"/>
      <c r="L131" s="1380"/>
      <c r="M131" s="1380"/>
      <c r="N131" s="1380"/>
      <c r="O131" s="1380"/>
      <c r="P131" s="1380"/>
      <c r="Q131" s="805"/>
      <c r="R131" s="805"/>
      <c r="S131" s="940"/>
      <c r="T131" s="940"/>
    </row>
    <row r="132" spans="3:20" ht="45" customHeight="1" x14ac:dyDescent="0.3">
      <c r="C132" s="370"/>
      <c r="D132" s="822" t="s">
        <v>9</v>
      </c>
      <c r="E132" s="708" t="s">
        <v>10</v>
      </c>
      <c r="F132" s="708" t="s">
        <v>115</v>
      </c>
      <c r="G132" s="709" t="s">
        <v>12</v>
      </c>
      <c r="H132" s="708" t="s">
        <v>71</v>
      </c>
      <c r="I132" s="708" t="s">
        <v>72</v>
      </c>
      <c r="J132" s="708" t="s">
        <v>116</v>
      </c>
      <c r="K132" s="822" t="s">
        <v>73</v>
      </c>
      <c r="L132" s="708" t="s">
        <v>117</v>
      </c>
      <c r="M132" s="708" t="s">
        <v>118</v>
      </c>
      <c r="N132" s="709" t="s">
        <v>47</v>
      </c>
      <c r="O132" s="708" t="s">
        <v>21</v>
      </c>
      <c r="Q132" s="805"/>
      <c r="R132" s="805"/>
      <c r="S132" s="940"/>
      <c r="T132" s="940"/>
    </row>
    <row r="133" spans="3:20" ht="45" customHeight="1" x14ac:dyDescent="0.3">
      <c r="C133" s="370"/>
      <c r="D133" s="822">
        <v>1</v>
      </c>
      <c r="E133" s="999" t="s">
        <v>2334</v>
      </c>
      <c r="F133" s="1000" t="s">
        <v>3647</v>
      </c>
      <c r="G133" s="1000" t="s">
        <v>121</v>
      </c>
      <c r="H133" s="999" t="s">
        <v>2335</v>
      </c>
      <c r="I133" s="999" t="s">
        <v>2336</v>
      </c>
      <c r="J133" s="999" t="s">
        <v>2337</v>
      </c>
      <c r="K133" s="999" t="s">
        <v>2338</v>
      </c>
      <c r="L133" s="999" t="s">
        <v>3648</v>
      </c>
      <c r="M133" s="999" t="s">
        <v>3649</v>
      </c>
      <c r="N133" s="999" t="s">
        <v>3650</v>
      </c>
      <c r="O133" s="999" t="s">
        <v>32</v>
      </c>
      <c r="Q133" s="805"/>
      <c r="R133" s="805"/>
      <c r="S133" s="940"/>
      <c r="T133" s="940"/>
    </row>
    <row r="134" spans="3:20" ht="45" customHeight="1" x14ac:dyDescent="0.3">
      <c r="C134" s="370"/>
      <c r="D134" s="822">
        <v>2</v>
      </c>
      <c r="E134" s="999" t="s">
        <v>2334</v>
      </c>
      <c r="F134" s="1000" t="s">
        <v>3651</v>
      </c>
      <c r="G134" s="1000" t="s">
        <v>28</v>
      </c>
      <c r="H134" s="999" t="s">
        <v>3652</v>
      </c>
      <c r="I134" s="1001" t="s">
        <v>3653</v>
      </c>
      <c r="J134" s="1001" t="s">
        <v>3654</v>
      </c>
      <c r="K134" s="1001" t="s">
        <v>3655</v>
      </c>
      <c r="L134" s="999" t="s">
        <v>159</v>
      </c>
      <c r="M134" s="999" t="s">
        <v>159</v>
      </c>
      <c r="N134" s="1002" t="s">
        <v>3656</v>
      </c>
      <c r="O134" s="999" t="s">
        <v>32</v>
      </c>
      <c r="Q134" s="805"/>
      <c r="R134" s="805"/>
      <c r="S134" s="940"/>
      <c r="T134" s="940"/>
    </row>
    <row r="135" spans="3:20" ht="45" customHeight="1" x14ac:dyDescent="0.3">
      <c r="C135" s="370"/>
      <c r="D135" s="822">
        <v>3</v>
      </c>
      <c r="E135" s="999" t="s">
        <v>2334</v>
      </c>
      <c r="F135" s="1000" t="s">
        <v>3657</v>
      </c>
      <c r="G135" s="1000" t="s">
        <v>136</v>
      </c>
      <c r="H135" s="999" t="s">
        <v>2546</v>
      </c>
      <c r="I135" s="999" t="s">
        <v>3658</v>
      </c>
      <c r="J135" s="999" t="s">
        <v>2548</v>
      </c>
      <c r="K135" s="999" t="s">
        <v>2549</v>
      </c>
      <c r="L135" s="999" t="s">
        <v>159</v>
      </c>
      <c r="M135" s="1001" t="s">
        <v>3659</v>
      </c>
      <c r="N135" s="999" t="s">
        <v>3660</v>
      </c>
      <c r="O135" s="999" t="s">
        <v>32</v>
      </c>
      <c r="Q135" s="805"/>
      <c r="R135" s="805"/>
      <c r="S135" s="940"/>
      <c r="T135" s="940"/>
    </row>
    <row r="136" spans="3:20" ht="45" customHeight="1" x14ac:dyDescent="0.3">
      <c r="C136" s="370"/>
      <c r="D136" s="822">
        <v>4</v>
      </c>
      <c r="E136" s="999" t="s">
        <v>2334</v>
      </c>
      <c r="F136" s="1000" t="s">
        <v>3593</v>
      </c>
      <c r="G136" s="1000" t="s">
        <v>136</v>
      </c>
      <c r="H136" s="558" t="s">
        <v>3594</v>
      </c>
      <c r="I136" s="558" t="s">
        <v>3595</v>
      </c>
      <c r="J136" s="557" t="s">
        <v>3661</v>
      </c>
      <c r="K136" s="558" t="s">
        <v>1155</v>
      </c>
      <c r="L136" s="558" t="s">
        <v>159</v>
      </c>
      <c r="M136" s="557" t="s">
        <v>3662</v>
      </c>
      <c r="N136" s="558" t="s">
        <v>3597</v>
      </c>
      <c r="O136" s="1001" t="s">
        <v>2684</v>
      </c>
      <c r="Q136" s="805"/>
      <c r="R136" s="805"/>
      <c r="S136" s="940"/>
      <c r="T136" s="940"/>
    </row>
    <row r="137" spans="3:20" ht="45" customHeight="1" x14ac:dyDescent="0.3">
      <c r="C137" s="370"/>
      <c r="D137" s="822">
        <v>5</v>
      </c>
      <c r="E137" s="999" t="s">
        <v>3663</v>
      </c>
      <c r="F137" s="1000" t="s">
        <v>3664</v>
      </c>
      <c r="G137" s="1000" t="s">
        <v>121</v>
      </c>
      <c r="H137" s="999" t="s">
        <v>2335</v>
      </c>
      <c r="I137" s="999" t="s">
        <v>2029</v>
      </c>
      <c r="J137" s="999" t="s">
        <v>1957</v>
      </c>
      <c r="K137" s="999" t="s">
        <v>2037</v>
      </c>
      <c r="L137" s="999"/>
      <c r="M137" s="999"/>
      <c r="N137" s="999" t="s">
        <v>3665</v>
      </c>
      <c r="O137" s="999" t="s">
        <v>32</v>
      </c>
      <c r="Q137" s="805"/>
      <c r="R137" s="805"/>
      <c r="S137" s="940"/>
      <c r="T137" s="940"/>
    </row>
    <row r="138" spans="3:20" ht="45" customHeight="1" x14ac:dyDescent="0.3">
      <c r="C138" s="370"/>
      <c r="D138" s="822">
        <v>6</v>
      </c>
      <c r="E138" s="999" t="s">
        <v>3666</v>
      </c>
      <c r="F138" s="1000" t="s">
        <v>3667</v>
      </c>
      <c r="G138" s="1000" t="s">
        <v>121</v>
      </c>
      <c r="H138" s="999" t="s">
        <v>3668</v>
      </c>
      <c r="I138" s="999" t="s">
        <v>2414</v>
      </c>
      <c r="J138" s="999" t="s">
        <v>2431</v>
      </c>
      <c r="K138" s="999" t="s">
        <v>3669</v>
      </c>
      <c r="L138" s="999" t="s">
        <v>159</v>
      </c>
      <c r="M138" s="999" t="s">
        <v>159</v>
      </c>
      <c r="N138" s="999" t="s">
        <v>3670</v>
      </c>
      <c r="O138" s="1003" t="s">
        <v>185</v>
      </c>
      <c r="Q138" s="805"/>
      <c r="R138" s="805"/>
      <c r="S138" s="940"/>
      <c r="T138" s="940"/>
    </row>
    <row r="139" spans="3:20" ht="45" customHeight="1" x14ac:dyDescent="0.3">
      <c r="C139" s="370"/>
      <c r="D139" s="822">
        <v>7</v>
      </c>
      <c r="E139" s="999" t="s">
        <v>3529</v>
      </c>
      <c r="F139" s="1000" t="s">
        <v>3671</v>
      </c>
      <c r="G139" s="1000" t="s">
        <v>28</v>
      </c>
      <c r="H139" s="999" t="s">
        <v>3672</v>
      </c>
      <c r="I139" s="999" t="s">
        <v>3673</v>
      </c>
      <c r="J139" s="999" t="s">
        <v>3674</v>
      </c>
      <c r="K139" s="999" t="s">
        <v>2625</v>
      </c>
      <c r="L139" s="999" t="s">
        <v>159</v>
      </c>
      <c r="M139" s="999" t="s">
        <v>3675</v>
      </c>
      <c r="N139" s="999" t="s">
        <v>3676</v>
      </c>
      <c r="O139" s="999" t="s">
        <v>3677</v>
      </c>
      <c r="Q139" s="805"/>
      <c r="R139" s="805"/>
      <c r="S139" s="940"/>
      <c r="T139" s="940"/>
    </row>
    <row r="140" spans="3:20" ht="45" customHeight="1" x14ac:dyDescent="0.3">
      <c r="C140" s="370"/>
      <c r="D140" s="822">
        <v>8</v>
      </c>
      <c r="E140" s="999" t="s">
        <v>3529</v>
      </c>
      <c r="F140" s="1000" t="s">
        <v>3678</v>
      </c>
      <c r="G140" s="1000" t="s">
        <v>136</v>
      </c>
      <c r="H140" s="999" t="s">
        <v>3679</v>
      </c>
      <c r="I140" s="999" t="s">
        <v>3680</v>
      </c>
      <c r="J140" s="999" t="s">
        <v>3681</v>
      </c>
      <c r="K140" s="999" t="s">
        <v>3682</v>
      </c>
      <c r="L140" s="999" t="s">
        <v>159</v>
      </c>
      <c r="M140" s="1001" t="s">
        <v>3683</v>
      </c>
      <c r="N140" s="999" t="s">
        <v>3684</v>
      </c>
      <c r="O140" s="1003" t="s">
        <v>3685</v>
      </c>
      <c r="P140" s="729"/>
      <c r="Q140" s="730"/>
      <c r="R140" s="730"/>
      <c r="S140" s="940"/>
      <c r="T140" s="940"/>
    </row>
    <row r="141" spans="3:20" ht="45" customHeight="1" x14ac:dyDescent="0.3">
      <c r="C141" s="370"/>
      <c r="D141" s="822">
        <v>9</v>
      </c>
      <c r="E141" s="999" t="s">
        <v>3529</v>
      </c>
      <c r="F141" s="1000" t="s">
        <v>3686</v>
      </c>
      <c r="G141" s="1000" t="s">
        <v>136</v>
      </c>
      <c r="H141" s="999" t="s">
        <v>3687</v>
      </c>
      <c r="I141" s="999" t="s">
        <v>3680</v>
      </c>
      <c r="J141" s="999" t="s">
        <v>3688</v>
      </c>
      <c r="K141" s="999" t="s">
        <v>3682</v>
      </c>
      <c r="L141" s="999" t="s">
        <v>159</v>
      </c>
      <c r="M141" s="1001" t="s">
        <v>3689</v>
      </c>
      <c r="N141" s="999" t="s">
        <v>3684</v>
      </c>
      <c r="O141" s="1003" t="s">
        <v>3685</v>
      </c>
      <c r="P141" s="729"/>
      <c r="Q141" s="730"/>
      <c r="R141" s="730"/>
      <c r="S141" s="940"/>
      <c r="T141" s="940"/>
    </row>
    <row r="142" spans="3:20" ht="45" customHeight="1" x14ac:dyDescent="0.3">
      <c r="C142" s="370"/>
      <c r="D142" s="822">
        <v>10</v>
      </c>
      <c r="E142" s="1004">
        <v>44554</v>
      </c>
      <c r="F142" s="785" t="s">
        <v>2040</v>
      </c>
      <c r="G142" s="785" t="s">
        <v>23</v>
      </c>
      <c r="H142" s="785" t="s">
        <v>2041</v>
      </c>
      <c r="I142" s="785" t="s">
        <v>2042</v>
      </c>
      <c r="J142" s="785" t="s">
        <v>2043</v>
      </c>
      <c r="K142" s="785" t="s">
        <v>1505</v>
      </c>
      <c r="L142" s="785">
        <v>200</v>
      </c>
      <c r="M142" s="785">
        <v>0.57999999999999996</v>
      </c>
      <c r="N142" s="785" t="s">
        <v>2044</v>
      </c>
      <c r="O142" s="892" t="s">
        <v>3690</v>
      </c>
      <c r="P142" s="729"/>
      <c r="Q142" s="730"/>
      <c r="R142" s="730"/>
      <c r="S142" s="940"/>
      <c r="T142" s="940"/>
    </row>
    <row r="143" spans="3:20" ht="45" customHeight="1" x14ac:dyDescent="0.3">
      <c r="C143" s="370"/>
      <c r="D143" s="822">
        <v>11</v>
      </c>
      <c r="E143" s="1004">
        <v>44587</v>
      </c>
      <c r="F143" s="785" t="s">
        <v>2046</v>
      </c>
      <c r="G143" s="785" t="s">
        <v>23</v>
      </c>
      <c r="H143" s="785" t="s">
        <v>2047</v>
      </c>
      <c r="I143" s="785" t="s">
        <v>1504</v>
      </c>
      <c r="J143" s="785" t="s">
        <v>2048</v>
      </c>
      <c r="K143" s="785" t="s">
        <v>1505</v>
      </c>
      <c r="L143" s="785" t="s">
        <v>2049</v>
      </c>
      <c r="M143" s="785">
        <v>0.43</v>
      </c>
      <c r="N143" s="785" t="s">
        <v>2050</v>
      </c>
      <c r="O143" s="892" t="s">
        <v>3690</v>
      </c>
      <c r="P143" s="729"/>
      <c r="Q143" s="730"/>
      <c r="R143" s="730"/>
      <c r="S143" s="940"/>
      <c r="T143" s="940"/>
    </row>
    <row r="144" spans="3:20" ht="45" customHeight="1" x14ac:dyDescent="0.3">
      <c r="C144" s="370"/>
      <c r="D144" s="822">
        <v>12</v>
      </c>
      <c r="E144" s="1004">
        <v>44677</v>
      </c>
      <c r="F144" s="785" t="s">
        <v>2051</v>
      </c>
      <c r="G144" s="785" t="s">
        <v>28</v>
      </c>
      <c r="H144" s="785" t="s">
        <v>2052</v>
      </c>
      <c r="I144" s="785" t="s">
        <v>2053</v>
      </c>
      <c r="J144" s="785" t="s">
        <v>159</v>
      </c>
      <c r="K144" s="785" t="s">
        <v>1505</v>
      </c>
      <c r="L144" s="785" t="s">
        <v>159</v>
      </c>
      <c r="M144" s="785"/>
      <c r="N144" s="785">
        <v>0.47199999999999998</v>
      </c>
      <c r="O144" s="378" t="s">
        <v>3691</v>
      </c>
      <c r="P144" s="468"/>
      <c r="Q144" s="468"/>
      <c r="R144" s="468"/>
      <c r="S144" s="940"/>
      <c r="T144" s="940"/>
    </row>
    <row r="145" spans="3:20" ht="45" customHeight="1" x14ac:dyDescent="0.3">
      <c r="C145" s="370"/>
      <c r="D145" s="822">
        <v>13</v>
      </c>
      <c r="E145" s="1004">
        <v>44677</v>
      </c>
      <c r="F145" s="785" t="s">
        <v>2054</v>
      </c>
      <c r="G145" s="785" t="s">
        <v>28</v>
      </c>
      <c r="H145" s="785" t="s">
        <v>2055</v>
      </c>
      <c r="I145" s="785" t="s">
        <v>2053</v>
      </c>
      <c r="J145" s="785" t="s">
        <v>159</v>
      </c>
      <c r="K145" s="785" t="s">
        <v>1505</v>
      </c>
      <c r="L145" s="785" t="s">
        <v>159</v>
      </c>
      <c r="M145" s="785"/>
      <c r="N145" s="785">
        <v>0.47199999999999998</v>
      </c>
      <c r="O145" s="378" t="s">
        <v>3691</v>
      </c>
      <c r="P145" s="468"/>
      <c r="Q145" s="468"/>
      <c r="R145" s="468"/>
      <c r="S145" s="940"/>
      <c r="T145" s="940"/>
    </row>
    <row r="146" spans="3:20" ht="45" customHeight="1" x14ac:dyDescent="0.3">
      <c r="C146" s="370"/>
      <c r="D146" s="822">
        <v>14</v>
      </c>
      <c r="E146" s="1004">
        <v>44882</v>
      </c>
      <c r="F146" s="785" t="s">
        <v>3692</v>
      </c>
      <c r="G146" s="785" t="s">
        <v>28</v>
      </c>
      <c r="H146" s="785" t="s">
        <v>3693</v>
      </c>
      <c r="I146" s="785" t="s">
        <v>3694</v>
      </c>
      <c r="J146" s="785" t="s">
        <v>3695</v>
      </c>
      <c r="K146" s="785" t="s">
        <v>1505</v>
      </c>
      <c r="L146" s="785">
        <v>160</v>
      </c>
      <c r="M146" s="785">
        <v>0.17</v>
      </c>
      <c r="N146" s="785">
        <v>0.188</v>
      </c>
      <c r="O146" s="892" t="s">
        <v>3696</v>
      </c>
      <c r="P146" s="468"/>
      <c r="Q146" s="468"/>
      <c r="R146" s="468"/>
      <c r="S146" s="940"/>
      <c r="T146" s="940"/>
    </row>
    <row r="147" spans="3:20" ht="45" customHeight="1" x14ac:dyDescent="0.3">
      <c r="C147" s="370"/>
      <c r="D147" s="822">
        <v>15</v>
      </c>
      <c r="E147" s="1004">
        <v>44882</v>
      </c>
      <c r="F147" s="785" t="s">
        <v>3697</v>
      </c>
      <c r="G147" s="785" t="s">
        <v>28</v>
      </c>
      <c r="H147" s="785" t="s">
        <v>3698</v>
      </c>
      <c r="I147" s="785" t="s">
        <v>3699</v>
      </c>
      <c r="J147" s="785" t="s">
        <v>3700</v>
      </c>
      <c r="K147" s="785" t="s">
        <v>1505</v>
      </c>
      <c r="L147" s="785">
        <v>486</v>
      </c>
      <c r="M147" s="785">
        <v>1.08</v>
      </c>
      <c r="N147" s="785">
        <v>0.14499999999999999</v>
      </c>
      <c r="O147" s="892" t="s">
        <v>3696</v>
      </c>
      <c r="P147" s="468"/>
      <c r="Q147" s="468"/>
      <c r="R147" s="468"/>
      <c r="S147" s="940"/>
      <c r="T147" s="940"/>
    </row>
    <row r="148" spans="3:20" ht="45" customHeight="1" x14ac:dyDescent="0.3">
      <c r="C148" s="370"/>
      <c r="D148" s="822">
        <v>16</v>
      </c>
      <c r="E148" s="1004">
        <v>44882</v>
      </c>
      <c r="F148" s="785" t="s">
        <v>3701</v>
      </c>
      <c r="G148" s="785" t="s">
        <v>28</v>
      </c>
      <c r="H148" s="785" t="s">
        <v>3702</v>
      </c>
      <c r="I148" s="785" t="s">
        <v>3703</v>
      </c>
      <c r="J148" s="785" t="s">
        <v>3704</v>
      </c>
      <c r="K148" s="785" t="s">
        <v>1505</v>
      </c>
      <c r="L148" s="785">
        <v>560</v>
      </c>
      <c r="M148" s="785">
        <v>0.93</v>
      </c>
      <c r="N148" s="785">
        <v>1.4830000000000001</v>
      </c>
      <c r="O148" s="892" t="s">
        <v>3696</v>
      </c>
      <c r="P148" s="468"/>
      <c r="Q148" s="468"/>
      <c r="R148" s="468"/>
      <c r="S148" s="940"/>
      <c r="T148" s="940"/>
    </row>
    <row r="149" spans="3:20" ht="45" customHeight="1" x14ac:dyDescent="0.3">
      <c r="C149" s="370"/>
      <c r="D149" s="822">
        <v>17</v>
      </c>
      <c r="E149" s="1004">
        <v>44882</v>
      </c>
      <c r="F149" s="785" t="s">
        <v>3705</v>
      </c>
      <c r="G149" s="785" t="s">
        <v>28</v>
      </c>
      <c r="H149" s="785" t="s">
        <v>3706</v>
      </c>
      <c r="I149" s="785" t="s">
        <v>3694</v>
      </c>
      <c r="J149" s="785" t="s">
        <v>3707</v>
      </c>
      <c r="K149" s="785" t="s">
        <v>1505</v>
      </c>
      <c r="L149" s="785">
        <v>340</v>
      </c>
      <c r="M149" s="785">
        <v>0.33</v>
      </c>
      <c r="N149" s="785">
        <v>0.158</v>
      </c>
      <c r="O149" s="892" t="s">
        <v>3696</v>
      </c>
      <c r="P149" s="468"/>
      <c r="Q149" s="468"/>
      <c r="R149" s="468"/>
      <c r="S149" s="940"/>
      <c r="T149" s="940"/>
    </row>
    <row r="150" spans="3:20" ht="45" customHeight="1" x14ac:dyDescent="0.3">
      <c r="C150" s="370"/>
      <c r="D150" s="822">
        <v>18</v>
      </c>
      <c r="E150" s="1004">
        <v>44882</v>
      </c>
      <c r="F150" s="785" t="s">
        <v>3708</v>
      </c>
      <c r="G150" s="785" t="s">
        <v>28</v>
      </c>
      <c r="H150" s="785" t="s">
        <v>3709</v>
      </c>
      <c r="I150" s="785" t="s">
        <v>3710</v>
      </c>
      <c r="J150" s="785" t="s">
        <v>3711</v>
      </c>
      <c r="K150" s="785" t="s">
        <v>1505</v>
      </c>
      <c r="L150" s="785">
        <v>260</v>
      </c>
      <c r="M150" s="785">
        <v>1.3</v>
      </c>
      <c r="N150" s="785">
        <v>2.54</v>
      </c>
      <c r="O150" s="892" t="s">
        <v>3696</v>
      </c>
      <c r="P150" s="468"/>
      <c r="Q150" s="468"/>
      <c r="R150" s="468"/>
      <c r="S150" s="940"/>
      <c r="T150" s="940"/>
    </row>
    <row r="151" spans="3:20" ht="45" customHeight="1" x14ac:dyDescent="0.3">
      <c r="C151" s="370"/>
      <c r="D151" s="822">
        <v>19</v>
      </c>
      <c r="E151" s="1004">
        <v>44882</v>
      </c>
      <c r="F151" s="785" t="s">
        <v>3712</v>
      </c>
      <c r="G151" s="785" t="s">
        <v>28</v>
      </c>
      <c r="H151" s="785" t="s">
        <v>3713</v>
      </c>
      <c r="I151" s="785" t="s">
        <v>3714</v>
      </c>
      <c r="J151" s="785" t="s">
        <v>3715</v>
      </c>
      <c r="K151" s="785" t="s">
        <v>1505</v>
      </c>
      <c r="L151" s="785">
        <v>420</v>
      </c>
      <c r="M151" s="785">
        <v>2.4500000000000002</v>
      </c>
      <c r="N151" s="785">
        <v>1.569</v>
      </c>
      <c r="O151" s="378" t="s">
        <v>300</v>
      </c>
      <c r="P151" s="468"/>
      <c r="Q151" s="468"/>
      <c r="R151" s="468"/>
      <c r="S151" s="940"/>
      <c r="T151" s="940"/>
    </row>
    <row r="152" spans="3:20" ht="45" customHeight="1" x14ac:dyDescent="0.3">
      <c r="C152" s="370"/>
      <c r="D152" s="822">
        <v>20</v>
      </c>
      <c r="E152" s="1004">
        <v>44897</v>
      </c>
      <c r="F152" s="785" t="s">
        <v>3716</v>
      </c>
      <c r="G152" s="785" t="s">
        <v>23</v>
      </c>
      <c r="H152" s="785" t="s">
        <v>3717</v>
      </c>
      <c r="I152" s="785" t="s">
        <v>3718</v>
      </c>
      <c r="J152" s="785" t="s">
        <v>3719</v>
      </c>
      <c r="K152" s="785" t="s">
        <v>1505</v>
      </c>
      <c r="L152" s="785">
        <v>250</v>
      </c>
      <c r="M152" s="785">
        <v>0.21</v>
      </c>
      <c r="N152" s="785">
        <v>0.8</v>
      </c>
      <c r="O152" s="1005" t="s">
        <v>185</v>
      </c>
      <c r="P152" s="468"/>
      <c r="Q152" s="468"/>
      <c r="R152" s="468"/>
      <c r="S152" s="940"/>
      <c r="T152" s="940"/>
    </row>
    <row r="153" spans="3:20" ht="45" customHeight="1" x14ac:dyDescent="0.3">
      <c r="C153" s="370"/>
      <c r="D153" s="822">
        <v>21</v>
      </c>
      <c r="E153" s="1004">
        <v>44900</v>
      </c>
      <c r="F153" s="785" t="s">
        <v>3720</v>
      </c>
      <c r="G153" s="785" t="s">
        <v>23</v>
      </c>
      <c r="H153" s="785" t="s">
        <v>3116</v>
      </c>
      <c r="I153" s="785" t="s">
        <v>227</v>
      </c>
      <c r="J153" s="785" t="s">
        <v>3721</v>
      </c>
      <c r="K153" s="785" t="s">
        <v>1505</v>
      </c>
      <c r="L153" s="785">
        <v>100</v>
      </c>
      <c r="M153" s="785">
        <v>0.2</v>
      </c>
      <c r="N153" s="785" t="s">
        <v>2103</v>
      </c>
      <c r="O153" s="1005" t="s">
        <v>185</v>
      </c>
      <c r="P153" s="468"/>
      <c r="Q153" s="468"/>
      <c r="R153" s="468"/>
      <c r="S153" s="940"/>
      <c r="T153" s="940"/>
    </row>
    <row r="154" spans="3:20" ht="45" customHeight="1" x14ac:dyDescent="0.3">
      <c r="C154" s="370"/>
      <c r="D154" s="822">
        <v>22</v>
      </c>
      <c r="E154" s="1004">
        <v>44900</v>
      </c>
      <c r="F154" s="785" t="s">
        <v>3722</v>
      </c>
      <c r="G154" s="785" t="s">
        <v>23</v>
      </c>
      <c r="H154" s="785" t="s">
        <v>3723</v>
      </c>
      <c r="I154" s="785" t="s">
        <v>227</v>
      </c>
      <c r="J154" s="785" t="s">
        <v>3724</v>
      </c>
      <c r="K154" s="785" t="s">
        <v>1505</v>
      </c>
      <c r="L154" s="785">
        <v>120</v>
      </c>
      <c r="M154" s="785">
        <v>0.25</v>
      </c>
      <c r="N154" s="785" t="s">
        <v>2103</v>
      </c>
      <c r="O154" s="1005" t="s">
        <v>185</v>
      </c>
      <c r="P154" s="468"/>
      <c r="Q154" s="468"/>
      <c r="R154" s="468"/>
      <c r="S154" s="940"/>
      <c r="T154" s="940"/>
    </row>
    <row r="155" spans="3:20" ht="45" customHeight="1" x14ac:dyDescent="0.3">
      <c r="C155" s="370"/>
      <c r="D155" s="822">
        <v>23</v>
      </c>
      <c r="E155" s="1004">
        <v>44901</v>
      </c>
      <c r="F155" s="785" t="s">
        <v>3725</v>
      </c>
      <c r="G155" s="785" t="s">
        <v>23</v>
      </c>
      <c r="H155" s="785" t="s">
        <v>3726</v>
      </c>
      <c r="I155" s="785" t="s">
        <v>3727</v>
      </c>
      <c r="J155" s="785" t="s">
        <v>3728</v>
      </c>
      <c r="K155" s="785" t="s">
        <v>1505</v>
      </c>
      <c r="L155" s="785">
        <v>350</v>
      </c>
      <c r="M155" s="785">
        <v>0.5</v>
      </c>
      <c r="N155" s="785" t="s">
        <v>3729</v>
      </c>
      <c r="O155" s="1006" t="s">
        <v>300</v>
      </c>
      <c r="P155" s="468"/>
      <c r="Q155" s="468"/>
      <c r="R155" s="468"/>
      <c r="S155" s="940"/>
      <c r="T155" s="940"/>
    </row>
    <row r="156" spans="3:20" ht="45" customHeight="1" x14ac:dyDescent="0.3">
      <c r="C156" s="370"/>
      <c r="D156" s="822">
        <v>24</v>
      </c>
      <c r="E156" s="1004">
        <v>44901</v>
      </c>
      <c r="F156" s="785" t="s">
        <v>3730</v>
      </c>
      <c r="G156" s="785" t="s">
        <v>23</v>
      </c>
      <c r="H156" s="785" t="s">
        <v>3731</v>
      </c>
      <c r="I156" s="785" t="s">
        <v>227</v>
      </c>
      <c r="J156" s="785" t="s">
        <v>3732</v>
      </c>
      <c r="K156" s="785" t="s">
        <v>1505</v>
      </c>
      <c r="L156" s="785">
        <v>268</v>
      </c>
      <c r="M156" s="785">
        <v>0.16</v>
      </c>
      <c r="N156" s="785" t="s">
        <v>3733</v>
      </c>
      <c r="O156" s="1005" t="s">
        <v>185</v>
      </c>
      <c r="P156" s="468"/>
      <c r="Q156" s="468"/>
      <c r="R156" s="468"/>
      <c r="S156" s="940"/>
      <c r="T156" s="940"/>
    </row>
    <row r="157" spans="3:20" ht="45" customHeight="1" x14ac:dyDescent="0.3">
      <c r="C157" s="370"/>
      <c r="D157" s="822">
        <v>25</v>
      </c>
      <c r="E157" s="1004">
        <v>44901</v>
      </c>
      <c r="F157" s="785" t="s">
        <v>3734</v>
      </c>
      <c r="G157" s="785" t="s">
        <v>23</v>
      </c>
      <c r="H157" s="785" t="s">
        <v>3735</v>
      </c>
      <c r="I157" s="785" t="s">
        <v>227</v>
      </c>
      <c r="J157" s="785" t="s">
        <v>3736</v>
      </c>
      <c r="K157" s="785" t="s">
        <v>1505</v>
      </c>
      <c r="L157" s="785">
        <v>200</v>
      </c>
      <c r="M157" s="785">
        <v>0.16</v>
      </c>
      <c r="N157" s="785" t="s">
        <v>3733</v>
      </c>
      <c r="O157" s="1005" t="s">
        <v>185</v>
      </c>
      <c r="P157" s="468"/>
      <c r="Q157" s="468"/>
      <c r="R157" s="468"/>
      <c r="S157" s="940"/>
      <c r="T157" s="940"/>
    </row>
    <row r="158" spans="3:20" ht="45" customHeight="1" x14ac:dyDescent="0.3">
      <c r="C158" s="370"/>
      <c r="D158" s="822">
        <v>26</v>
      </c>
      <c r="E158" s="1004">
        <v>44902</v>
      </c>
      <c r="F158" s="785" t="s">
        <v>3737</v>
      </c>
      <c r="G158" s="785" t="s">
        <v>28</v>
      </c>
      <c r="H158" s="785" t="s">
        <v>3738</v>
      </c>
      <c r="I158" s="785" t="s">
        <v>3694</v>
      </c>
      <c r="J158" s="785" t="s">
        <v>3739</v>
      </c>
      <c r="K158" s="785" t="s">
        <v>1505</v>
      </c>
      <c r="L158" s="785">
        <v>360</v>
      </c>
      <c r="M158" s="785">
        <v>1.51</v>
      </c>
      <c r="N158" s="785" t="s">
        <v>3740</v>
      </c>
      <c r="O158" s="1005" t="s">
        <v>300</v>
      </c>
      <c r="P158" s="468"/>
      <c r="Q158" s="468"/>
      <c r="R158" s="468"/>
      <c r="S158" s="940"/>
      <c r="T158" s="940"/>
    </row>
    <row r="159" spans="3:20" ht="45" customHeight="1" x14ac:dyDescent="0.3">
      <c r="C159" s="370"/>
      <c r="D159" s="822">
        <v>27</v>
      </c>
      <c r="E159" s="1004">
        <v>44902</v>
      </c>
      <c r="F159" s="785" t="s">
        <v>3741</v>
      </c>
      <c r="G159" s="785" t="s">
        <v>28</v>
      </c>
      <c r="H159" s="785" t="s">
        <v>1888</v>
      </c>
      <c r="I159" s="785" t="s">
        <v>3742</v>
      </c>
      <c r="J159" s="785" t="s">
        <v>3743</v>
      </c>
      <c r="K159" s="785" t="s">
        <v>1505</v>
      </c>
      <c r="L159" s="785">
        <v>660</v>
      </c>
      <c r="M159" s="785">
        <v>2.1800000000000002</v>
      </c>
      <c r="N159" s="785" t="s">
        <v>3744</v>
      </c>
      <c r="O159" s="1005" t="s">
        <v>300</v>
      </c>
      <c r="P159" s="468"/>
      <c r="Q159" s="468"/>
      <c r="R159" s="468"/>
      <c r="S159" s="940"/>
      <c r="T159" s="940"/>
    </row>
    <row r="160" spans="3:20" ht="45" customHeight="1" x14ac:dyDescent="0.3">
      <c r="C160" s="370"/>
      <c r="D160" s="822">
        <v>28</v>
      </c>
      <c r="E160" s="1007">
        <v>44903</v>
      </c>
      <c r="F160" s="379" t="s">
        <v>3745</v>
      </c>
      <c r="G160" s="379" t="s">
        <v>28</v>
      </c>
      <c r="H160" s="379" t="s">
        <v>3746</v>
      </c>
      <c r="I160" s="379" t="s">
        <v>3694</v>
      </c>
      <c r="J160" s="379" t="s">
        <v>3747</v>
      </c>
      <c r="K160" s="379" t="s">
        <v>1505</v>
      </c>
      <c r="L160" s="379">
        <v>240</v>
      </c>
      <c r="M160" s="379">
        <v>2.86</v>
      </c>
      <c r="N160" s="379" t="s">
        <v>3748</v>
      </c>
      <c r="O160" s="1005" t="s">
        <v>300</v>
      </c>
      <c r="P160" s="468"/>
      <c r="Q160" s="468"/>
      <c r="R160" s="468"/>
      <c r="S160" s="940"/>
      <c r="T160" s="940"/>
    </row>
    <row r="161" spans="3:20" ht="45" customHeight="1" x14ac:dyDescent="0.3">
      <c r="C161" s="370"/>
      <c r="D161" s="822">
        <v>29</v>
      </c>
      <c r="E161" s="1007">
        <v>44903</v>
      </c>
      <c r="F161" s="379" t="s">
        <v>3749</v>
      </c>
      <c r="G161" s="379" t="s">
        <v>28</v>
      </c>
      <c r="H161" s="379" t="s">
        <v>3750</v>
      </c>
      <c r="I161" s="379" t="s">
        <v>3751</v>
      </c>
      <c r="J161" s="379" t="s">
        <v>3752</v>
      </c>
      <c r="K161" s="379" t="s">
        <v>1505</v>
      </c>
      <c r="L161" s="379">
        <v>1000</v>
      </c>
      <c r="M161" s="379">
        <v>5.17</v>
      </c>
      <c r="N161" s="379" t="s">
        <v>3753</v>
      </c>
      <c r="O161" s="1005" t="s">
        <v>300</v>
      </c>
      <c r="P161" s="468"/>
      <c r="Q161" s="468"/>
      <c r="R161" s="468"/>
      <c r="S161" s="940"/>
      <c r="T161" s="940"/>
    </row>
    <row r="162" spans="3:20" ht="45" customHeight="1" x14ac:dyDescent="0.3">
      <c r="C162" s="370"/>
      <c r="D162" s="822">
        <v>30</v>
      </c>
      <c r="E162" s="1007">
        <v>44903</v>
      </c>
      <c r="F162" s="379" t="s">
        <v>3754</v>
      </c>
      <c r="G162" s="379" t="s">
        <v>28</v>
      </c>
      <c r="H162" s="379" t="s">
        <v>3755</v>
      </c>
      <c r="I162" s="379" t="s">
        <v>3694</v>
      </c>
      <c r="J162" s="379" t="s">
        <v>3756</v>
      </c>
      <c r="K162" s="379" t="s">
        <v>1505</v>
      </c>
      <c r="L162" s="379">
        <v>650</v>
      </c>
      <c r="M162" s="379">
        <v>4.25</v>
      </c>
      <c r="N162" s="379" t="s">
        <v>3757</v>
      </c>
      <c r="O162" s="1005" t="s">
        <v>300</v>
      </c>
      <c r="P162" s="468"/>
      <c r="Q162" s="468"/>
      <c r="R162" s="468"/>
      <c r="S162" s="940"/>
      <c r="T162" s="940"/>
    </row>
    <row r="163" spans="3:20" ht="45" customHeight="1" x14ac:dyDescent="0.3">
      <c r="C163" s="370"/>
      <c r="D163" s="822">
        <v>31</v>
      </c>
      <c r="E163" s="913">
        <v>44769</v>
      </c>
      <c r="F163" s="362" t="s">
        <v>1732</v>
      </c>
      <c r="G163" s="362" t="s">
        <v>1733</v>
      </c>
      <c r="H163" s="364" t="s">
        <v>2140</v>
      </c>
      <c r="I163" s="362" t="s">
        <v>295</v>
      </c>
      <c r="J163" s="364" t="s">
        <v>3758</v>
      </c>
      <c r="K163" s="364" t="s">
        <v>101</v>
      </c>
      <c r="L163" s="837" t="s">
        <v>2141</v>
      </c>
      <c r="M163" s="837" t="s">
        <v>2142</v>
      </c>
      <c r="N163" s="364" t="s">
        <v>3759</v>
      </c>
      <c r="O163" s="1008" t="s">
        <v>3760</v>
      </c>
      <c r="P163" s="468"/>
      <c r="Q163" s="468"/>
      <c r="R163" s="468"/>
      <c r="S163" s="940"/>
      <c r="T163" s="940"/>
    </row>
    <row r="164" spans="3:20" ht="45" customHeight="1" x14ac:dyDescent="0.3">
      <c r="C164" s="370"/>
      <c r="D164" s="822">
        <v>32</v>
      </c>
      <c r="E164" s="913">
        <v>44769</v>
      </c>
      <c r="F164" s="362" t="s">
        <v>2144</v>
      </c>
      <c r="G164" s="362" t="s">
        <v>1733</v>
      </c>
      <c r="H164" s="364" t="s">
        <v>2145</v>
      </c>
      <c r="I164" s="362" t="s">
        <v>295</v>
      </c>
      <c r="J164" s="364" t="s">
        <v>2137</v>
      </c>
      <c r="K164" s="364" t="s">
        <v>101</v>
      </c>
      <c r="L164" s="837" t="s">
        <v>2146</v>
      </c>
      <c r="M164" s="837" t="s">
        <v>2147</v>
      </c>
      <c r="N164" s="364" t="s">
        <v>3761</v>
      </c>
      <c r="O164" s="1008" t="s">
        <v>3762</v>
      </c>
      <c r="P164" s="468"/>
      <c r="Q164" s="468"/>
      <c r="R164" s="468"/>
      <c r="S164" s="940"/>
      <c r="T164" s="940"/>
    </row>
    <row r="165" spans="3:20" ht="45" customHeight="1" x14ac:dyDescent="0.3">
      <c r="C165" s="370"/>
      <c r="D165" s="822">
        <v>33</v>
      </c>
      <c r="E165" s="719">
        <v>44805</v>
      </c>
      <c r="F165" s="362" t="s">
        <v>3763</v>
      </c>
      <c r="G165" s="362" t="s">
        <v>3764</v>
      </c>
      <c r="H165" s="364" t="s">
        <v>3765</v>
      </c>
      <c r="I165" s="362" t="s">
        <v>227</v>
      </c>
      <c r="J165" s="364" t="s">
        <v>3766</v>
      </c>
      <c r="K165" s="362" t="s">
        <v>2151</v>
      </c>
      <c r="L165" s="837">
        <v>0</v>
      </c>
      <c r="M165" s="837">
        <v>0</v>
      </c>
      <c r="N165" s="557" t="s">
        <v>3767</v>
      </c>
      <c r="O165" s="48" t="s">
        <v>3768</v>
      </c>
      <c r="P165" s="468"/>
      <c r="Q165" s="468"/>
      <c r="R165" s="468"/>
      <c r="S165" s="940"/>
      <c r="T165" s="940"/>
    </row>
    <row r="166" spans="3:20" ht="45" customHeight="1" x14ac:dyDescent="0.3">
      <c r="C166" s="370"/>
      <c r="D166" s="822">
        <v>34</v>
      </c>
      <c r="E166" s="880">
        <v>44875</v>
      </c>
      <c r="F166" s="846" t="s">
        <v>3769</v>
      </c>
      <c r="G166" s="557" t="s">
        <v>98</v>
      </c>
      <c r="H166" s="557" t="s">
        <v>3770</v>
      </c>
      <c r="I166" s="557" t="s">
        <v>295</v>
      </c>
      <c r="J166" s="557" t="s">
        <v>159</v>
      </c>
      <c r="K166" s="557" t="s">
        <v>101</v>
      </c>
      <c r="L166" s="557" t="s">
        <v>3771</v>
      </c>
      <c r="M166" s="846" t="s">
        <v>3772</v>
      </c>
      <c r="N166" s="557" t="s">
        <v>2349</v>
      </c>
      <c r="O166" s="48" t="s">
        <v>2699</v>
      </c>
      <c r="P166" s="468"/>
      <c r="Q166" s="468"/>
      <c r="R166" s="468"/>
      <c r="S166" s="940"/>
      <c r="T166" s="940"/>
    </row>
    <row r="167" spans="3:20" ht="45" customHeight="1" x14ac:dyDescent="0.3">
      <c r="C167" s="370"/>
      <c r="D167" s="839">
        <v>35</v>
      </c>
      <c r="E167" s="1009" t="s">
        <v>3773</v>
      </c>
      <c r="F167" s="954" t="s">
        <v>3774</v>
      </c>
      <c r="G167" s="1010" t="s">
        <v>2739</v>
      </c>
      <c r="H167" s="954" t="s">
        <v>3775</v>
      </c>
      <c r="I167" s="954" t="s">
        <v>3776</v>
      </c>
      <c r="J167" s="954" t="s">
        <v>171</v>
      </c>
      <c r="K167" s="954" t="s">
        <v>2742</v>
      </c>
      <c r="L167" s="954" t="s">
        <v>3777</v>
      </c>
      <c r="M167" s="954" t="s">
        <v>3778</v>
      </c>
      <c r="N167" s="1010" t="s">
        <v>3779</v>
      </c>
      <c r="O167" s="368" t="s">
        <v>3780</v>
      </c>
      <c r="P167" s="468"/>
      <c r="Q167" s="468"/>
      <c r="R167" s="468"/>
      <c r="S167" s="940"/>
      <c r="T167" s="940"/>
    </row>
    <row r="168" spans="3:20" ht="45" customHeight="1" x14ac:dyDescent="0.3">
      <c r="C168" s="370"/>
      <c r="D168" s="839">
        <v>36</v>
      </c>
      <c r="E168" s="1009" t="s">
        <v>3781</v>
      </c>
      <c r="F168" s="954" t="s">
        <v>3782</v>
      </c>
      <c r="G168" s="1010" t="s">
        <v>2739</v>
      </c>
      <c r="H168" s="954" t="s">
        <v>3783</v>
      </c>
      <c r="I168" s="954" t="s">
        <v>220</v>
      </c>
      <c r="J168" s="954" t="s">
        <v>171</v>
      </c>
      <c r="K168" s="954" t="s">
        <v>1693</v>
      </c>
      <c r="L168" s="848" t="s">
        <v>2219</v>
      </c>
      <c r="M168" s="848" t="s">
        <v>3784</v>
      </c>
      <c r="N168" s="1011">
        <v>1520000</v>
      </c>
      <c r="O168" s="368" t="s">
        <v>3785</v>
      </c>
      <c r="P168" s="468"/>
      <c r="Q168" s="468"/>
      <c r="R168" s="468"/>
      <c r="S168" s="940"/>
      <c r="T168" s="940"/>
    </row>
    <row r="169" spans="3:20" ht="45" customHeight="1" x14ac:dyDescent="0.3">
      <c r="C169" s="370"/>
      <c r="D169" s="839">
        <v>37</v>
      </c>
      <c r="E169" s="1009" t="s">
        <v>3529</v>
      </c>
      <c r="F169" s="954" t="s">
        <v>3786</v>
      </c>
      <c r="G169" s="1010" t="s">
        <v>2739</v>
      </c>
      <c r="H169" s="954" t="s">
        <v>3787</v>
      </c>
      <c r="I169" s="954" t="s">
        <v>220</v>
      </c>
      <c r="J169" s="954" t="s">
        <v>1693</v>
      </c>
      <c r="K169" s="954" t="s">
        <v>1693</v>
      </c>
      <c r="L169" s="848" t="s">
        <v>1091</v>
      </c>
      <c r="M169" s="848" t="s">
        <v>3788</v>
      </c>
      <c r="N169" s="1012">
        <v>1420620</v>
      </c>
      <c r="O169" s="368" t="s">
        <v>50</v>
      </c>
      <c r="P169" s="468"/>
      <c r="Q169" s="468"/>
      <c r="R169" s="468"/>
      <c r="S169" s="940"/>
      <c r="T169" s="940"/>
    </row>
    <row r="170" spans="3:20" ht="45" customHeight="1" x14ac:dyDescent="0.3">
      <c r="C170" s="370"/>
      <c r="D170" s="839">
        <v>38</v>
      </c>
      <c r="E170" s="1009" t="s">
        <v>3789</v>
      </c>
      <c r="F170" s="954" t="s">
        <v>3790</v>
      </c>
      <c r="G170" s="1010" t="s">
        <v>3791</v>
      </c>
      <c r="H170" s="954" t="s">
        <v>3792</v>
      </c>
      <c r="I170" s="954" t="s">
        <v>295</v>
      </c>
      <c r="J170" s="954" t="s">
        <v>3793</v>
      </c>
      <c r="K170" s="954" t="s">
        <v>3794</v>
      </c>
      <c r="L170" s="954" t="s">
        <v>3795</v>
      </c>
      <c r="M170" s="954" t="s">
        <v>1693</v>
      </c>
      <c r="N170" s="1013">
        <v>8000000</v>
      </c>
      <c r="O170" s="368" t="s">
        <v>3780</v>
      </c>
      <c r="P170" s="468"/>
      <c r="Q170" s="468"/>
      <c r="R170" s="468"/>
      <c r="S170" s="940"/>
      <c r="T170" s="940"/>
    </row>
    <row r="171" spans="3:20" ht="45" customHeight="1" x14ac:dyDescent="0.3">
      <c r="C171" s="370"/>
      <c r="D171" s="839">
        <v>39</v>
      </c>
      <c r="E171" s="1009" t="s">
        <v>3796</v>
      </c>
      <c r="F171" s="954" t="s">
        <v>3797</v>
      </c>
      <c r="G171" s="1010" t="s">
        <v>2364</v>
      </c>
      <c r="H171" s="954" t="s">
        <v>3798</v>
      </c>
      <c r="I171" s="954" t="s">
        <v>3799</v>
      </c>
      <c r="J171" s="954" t="s">
        <v>3800</v>
      </c>
      <c r="K171" s="954" t="s">
        <v>1693</v>
      </c>
      <c r="L171" s="954" t="s">
        <v>3801</v>
      </c>
      <c r="M171" s="954" t="s">
        <v>171</v>
      </c>
      <c r="N171" s="1010" t="s">
        <v>3802</v>
      </c>
      <c r="O171" s="557" t="s">
        <v>3803</v>
      </c>
      <c r="P171" s="468"/>
      <c r="Q171" s="468"/>
      <c r="R171" s="468"/>
      <c r="S171" s="940"/>
      <c r="T171" s="940"/>
    </row>
    <row r="172" spans="3:20" ht="45" customHeight="1" x14ac:dyDescent="0.3">
      <c r="C172" s="370"/>
      <c r="D172" s="839">
        <v>40</v>
      </c>
      <c r="E172" s="837" t="s">
        <v>3804</v>
      </c>
      <c r="F172" s="557" t="s">
        <v>3805</v>
      </c>
      <c r="G172" s="558" t="s">
        <v>2364</v>
      </c>
      <c r="H172" s="557" t="s">
        <v>3806</v>
      </c>
      <c r="I172" s="557" t="s">
        <v>3799</v>
      </c>
      <c r="J172" s="557" t="s">
        <v>3807</v>
      </c>
      <c r="K172" s="557" t="s">
        <v>1693</v>
      </c>
      <c r="L172" s="557" t="s">
        <v>3801</v>
      </c>
      <c r="M172" s="557" t="s">
        <v>171</v>
      </c>
      <c r="N172" s="558" t="s">
        <v>3808</v>
      </c>
      <c r="O172" s="368" t="s">
        <v>3803</v>
      </c>
      <c r="P172" s="468"/>
      <c r="Q172" s="468"/>
      <c r="R172" s="468"/>
      <c r="S172" s="940"/>
      <c r="T172" s="940"/>
    </row>
    <row r="173" spans="3:20" ht="45" customHeight="1" x14ac:dyDescent="0.3">
      <c r="C173" s="370"/>
      <c r="D173" s="839">
        <v>41</v>
      </c>
      <c r="E173" s="1014" t="s">
        <v>3562</v>
      </c>
      <c r="F173" s="1015" t="s">
        <v>3809</v>
      </c>
      <c r="G173" s="1016" t="s">
        <v>3810</v>
      </c>
      <c r="H173" s="1015" t="s">
        <v>3811</v>
      </c>
      <c r="I173" s="1015" t="s">
        <v>2240</v>
      </c>
      <c r="J173" s="1015" t="s">
        <v>3812</v>
      </c>
      <c r="K173" s="1015" t="s">
        <v>90</v>
      </c>
      <c r="L173" s="1015" t="s">
        <v>171</v>
      </c>
      <c r="M173" s="1015" t="s">
        <v>171</v>
      </c>
      <c r="N173" s="1016" t="s">
        <v>3813</v>
      </c>
      <c r="O173" s="1017" t="s">
        <v>3785</v>
      </c>
      <c r="P173" s="468"/>
      <c r="Q173" s="468"/>
      <c r="R173" s="468"/>
      <c r="S173" s="940"/>
      <c r="T173" s="940"/>
    </row>
    <row r="174" spans="3:20" ht="45" customHeight="1" x14ac:dyDescent="0.3">
      <c r="C174" s="370"/>
      <c r="D174" s="839">
        <v>42</v>
      </c>
      <c r="E174" s="894" t="s">
        <v>2451</v>
      </c>
      <c r="F174" s="711" t="s">
        <v>3814</v>
      </c>
      <c r="G174" s="711" t="s">
        <v>2452</v>
      </c>
      <c r="H174" s="711" t="s">
        <v>2453</v>
      </c>
      <c r="I174" s="711" t="s">
        <v>295</v>
      </c>
      <c r="J174" s="711" t="s">
        <v>2454</v>
      </c>
      <c r="K174" s="711" t="s">
        <v>1693</v>
      </c>
      <c r="L174" s="711" t="s">
        <v>3815</v>
      </c>
      <c r="M174" s="711" t="s">
        <v>3816</v>
      </c>
      <c r="N174" s="711" t="s">
        <v>1693</v>
      </c>
      <c r="O174" s="973" t="s">
        <v>50</v>
      </c>
      <c r="P174" s="468"/>
      <c r="Q174" s="468"/>
      <c r="R174" s="468"/>
      <c r="S174" s="940"/>
      <c r="T174" s="940"/>
    </row>
    <row r="175" spans="3:20" ht="45" customHeight="1" x14ac:dyDescent="0.3">
      <c r="C175" s="370"/>
      <c r="D175" s="839">
        <v>43</v>
      </c>
      <c r="E175" s="1018" t="s">
        <v>3666</v>
      </c>
      <c r="F175" s="1019" t="s">
        <v>3524</v>
      </c>
      <c r="G175" s="1019" t="s">
        <v>2368</v>
      </c>
      <c r="H175" s="1019" t="s">
        <v>3817</v>
      </c>
      <c r="I175" s="1019" t="s">
        <v>295</v>
      </c>
      <c r="J175" s="1019" t="s">
        <v>3818</v>
      </c>
      <c r="K175" s="1019" t="s">
        <v>1798</v>
      </c>
      <c r="L175" s="1019" t="s">
        <v>3819</v>
      </c>
      <c r="M175" s="1019" t="s">
        <v>3820</v>
      </c>
      <c r="N175" s="1019" t="s">
        <v>3821</v>
      </c>
      <c r="O175" s="1020" t="s">
        <v>3579</v>
      </c>
      <c r="P175" s="468"/>
      <c r="Q175" s="468"/>
      <c r="R175" s="468"/>
      <c r="S175" s="940"/>
      <c r="T175" s="940"/>
    </row>
    <row r="176" spans="3:20" ht="45" customHeight="1" x14ac:dyDescent="0.3">
      <c r="C176" s="370"/>
      <c r="D176" s="839">
        <v>44</v>
      </c>
      <c r="E176" s="1021" t="s">
        <v>3822</v>
      </c>
      <c r="F176" s="1022" t="s">
        <v>3823</v>
      </c>
      <c r="G176" s="1022" t="s">
        <v>2368</v>
      </c>
      <c r="H176" s="1022" t="s">
        <v>3824</v>
      </c>
      <c r="I176" s="1022" t="s">
        <v>295</v>
      </c>
      <c r="J176" s="1022" t="s">
        <v>3825</v>
      </c>
      <c r="K176" s="1022" t="s">
        <v>3114</v>
      </c>
      <c r="L176" s="1022" t="s">
        <v>3826</v>
      </c>
      <c r="M176" s="1022" t="s">
        <v>3827</v>
      </c>
      <c r="N176" s="1022" t="s">
        <v>3828</v>
      </c>
      <c r="O176" s="1020" t="s">
        <v>3803</v>
      </c>
      <c r="P176" s="468"/>
      <c r="Q176" s="468"/>
      <c r="R176" s="468"/>
      <c r="S176" s="940"/>
      <c r="T176" s="940"/>
    </row>
    <row r="177" spans="3:20" ht="45" customHeight="1" x14ac:dyDescent="0.3">
      <c r="C177" s="370"/>
      <c r="D177" s="839">
        <v>45</v>
      </c>
      <c r="E177" s="1021" t="s">
        <v>3829</v>
      </c>
      <c r="F177" s="1022" t="s">
        <v>3524</v>
      </c>
      <c r="G177" s="1022" t="s">
        <v>2368</v>
      </c>
      <c r="H177" s="1022" t="s">
        <v>3582</v>
      </c>
      <c r="I177" s="1022" t="s">
        <v>295</v>
      </c>
      <c r="J177" s="1022" t="s">
        <v>3830</v>
      </c>
      <c r="K177" s="1022" t="s">
        <v>2578</v>
      </c>
      <c r="L177" s="1022" t="s">
        <v>3831</v>
      </c>
      <c r="M177" s="1022" t="s">
        <v>3832</v>
      </c>
      <c r="N177" s="1022" t="s">
        <v>3833</v>
      </c>
      <c r="O177" s="1020" t="s">
        <v>3785</v>
      </c>
      <c r="P177" s="468"/>
      <c r="Q177" s="468"/>
      <c r="R177" s="468"/>
      <c r="S177" s="940"/>
      <c r="T177" s="940"/>
    </row>
    <row r="178" spans="3:20" ht="45" customHeight="1" x14ac:dyDescent="0.3">
      <c r="C178" s="370"/>
      <c r="D178" s="839">
        <v>46</v>
      </c>
      <c r="E178" s="1021" t="s">
        <v>3822</v>
      </c>
      <c r="F178" s="1022" t="s">
        <v>3834</v>
      </c>
      <c r="G178" s="1022" t="s">
        <v>3835</v>
      </c>
      <c r="H178" s="1022" t="s">
        <v>3836</v>
      </c>
      <c r="I178" s="1022" t="s">
        <v>3799</v>
      </c>
      <c r="J178" s="1022" t="s">
        <v>3837</v>
      </c>
      <c r="K178" s="1022" t="s">
        <v>90</v>
      </c>
      <c r="L178" s="1022" t="s">
        <v>3838</v>
      </c>
      <c r="M178" s="1022" t="s">
        <v>171</v>
      </c>
      <c r="N178" s="1022" t="s">
        <v>3839</v>
      </c>
      <c r="O178" s="1020" t="s">
        <v>50</v>
      </c>
      <c r="P178" s="468"/>
      <c r="Q178" s="468"/>
      <c r="R178" s="468"/>
      <c r="S178" s="940"/>
      <c r="T178" s="940"/>
    </row>
    <row r="179" spans="3:20" ht="45" customHeight="1" x14ac:dyDescent="0.3">
      <c r="C179" s="874"/>
      <c r="D179" s="1023">
        <v>47</v>
      </c>
      <c r="E179" s="1001" t="s">
        <v>2845</v>
      </c>
      <c r="F179" s="1001" t="s">
        <v>3840</v>
      </c>
      <c r="G179" s="1001" t="s">
        <v>2486</v>
      </c>
      <c r="H179" s="1001" t="s">
        <v>3841</v>
      </c>
      <c r="I179" s="1001" t="s">
        <v>295</v>
      </c>
      <c r="J179" s="1001" t="s">
        <v>3842</v>
      </c>
      <c r="K179" s="1001" t="s">
        <v>2791</v>
      </c>
      <c r="L179" s="1001" t="s">
        <v>2182</v>
      </c>
      <c r="M179" s="1001" t="s">
        <v>3843</v>
      </c>
      <c r="N179" s="1001" t="s">
        <v>1693</v>
      </c>
      <c r="O179" s="1024" t="s">
        <v>50</v>
      </c>
      <c r="P179" s="468"/>
      <c r="Q179" s="468"/>
      <c r="R179" s="468"/>
      <c r="S179" s="940"/>
      <c r="T179" s="940"/>
    </row>
    <row r="180" spans="3:20" ht="45" customHeight="1" thickBot="1" x14ac:dyDescent="0.35">
      <c r="C180" s="370"/>
      <c r="D180" s="731"/>
      <c r="E180" s="899"/>
      <c r="F180" s="899"/>
      <c r="G180" s="899"/>
      <c r="H180" s="732"/>
      <c r="I180" s="899"/>
      <c r="J180" s="899"/>
      <c r="K180" s="899"/>
      <c r="L180" s="899"/>
      <c r="M180" s="899"/>
      <c r="N180" s="732"/>
      <c r="O180" s="899"/>
      <c r="P180" s="468"/>
      <c r="Q180" s="468"/>
      <c r="R180" s="468"/>
      <c r="S180" s="940"/>
      <c r="T180" s="940"/>
    </row>
    <row r="181" spans="3:20" ht="45" customHeight="1" thickBot="1" x14ac:dyDescent="0.35">
      <c r="C181" s="370"/>
      <c r="D181" s="1381" t="s">
        <v>2226</v>
      </c>
      <c r="E181" s="1381"/>
      <c r="F181" s="1381"/>
      <c r="G181" s="1381"/>
      <c r="H181" s="1381"/>
      <c r="I181" s="1381"/>
      <c r="J181" s="1381"/>
      <c r="K181" s="1381"/>
      <c r="L181" s="1381"/>
      <c r="M181" s="1381"/>
      <c r="N181" s="1381"/>
      <c r="O181" s="1381"/>
      <c r="P181" s="1381"/>
      <c r="Q181" s="1381"/>
      <c r="R181" s="1381"/>
      <c r="S181" s="1426"/>
      <c r="T181" s="940"/>
    </row>
    <row r="182" spans="3:20" ht="45" customHeight="1" thickBot="1" x14ac:dyDescent="0.35">
      <c r="C182" s="370"/>
      <c r="D182" s="1425" t="s">
        <v>3844</v>
      </c>
      <c r="E182" s="1425"/>
      <c r="F182" s="1425"/>
      <c r="G182" s="1425"/>
      <c r="H182" s="1425"/>
      <c r="I182" s="1425"/>
      <c r="J182" s="1425"/>
      <c r="K182" s="1425"/>
      <c r="L182" s="786"/>
      <c r="M182" s="786"/>
      <c r="N182" s="786"/>
      <c r="O182" s="786"/>
      <c r="P182" s="786"/>
      <c r="Q182" s="786"/>
      <c r="R182" s="786"/>
      <c r="S182" s="949"/>
      <c r="T182" s="940"/>
    </row>
    <row r="183" spans="3:20" ht="45" customHeight="1" x14ac:dyDescent="0.3">
      <c r="C183" s="370"/>
      <c r="D183" s="856" t="s">
        <v>9</v>
      </c>
      <c r="E183" s="857" t="s">
        <v>59</v>
      </c>
      <c r="F183" s="857" t="s">
        <v>12</v>
      </c>
      <c r="G183" s="858" t="s">
        <v>71</v>
      </c>
      <c r="H183" s="857" t="s">
        <v>2228</v>
      </c>
      <c r="I183" s="857" t="s">
        <v>43</v>
      </c>
      <c r="J183" s="857" t="s">
        <v>106</v>
      </c>
      <c r="K183" s="857" t="s">
        <v>73</v>
      </c>
      <c r="L183" s="857" t="s">
        <v>323</v>
      </c>
      <c r="M183" s="859" t="s">
        <v>21</v>
      </c>
      <c r="N183" s="786"/>
      <c r="O183" s="786"/>
      <c r="P183" s="786"/>
      <c r="Q183" s="786"/>
      <c r="R183" s="786"/>
      <c r="S183" s="949"/>
      <c r="T183" s="940"/>
    </row>
    <row r="184" spans="3:20" ht="45" customHeight="1" x14ac:dyDescent="0.3">
      <c r="C184" s="370"/>
      <c r="D184" s="971">
        <v>1</v>
      </c>
      <c r="E184" s="558" t="s">
        <v>3529</v>
      </c>
      <c r="F184" s="558" t="s">
        <v>28</v>
      </c>
      <c r="G184" s="558" t="s">
        <v>3845</v>
      </c>
      <c r="H184" s="363"/>
      <c r="I184" s="363"/>
      <c r="J184" s="558" t="s">
        <v>3846</v>
      </c>
      <c r="K184" s="558"/>
      <c r="L184" s="550">
        <v>15</v>
      </c>
      <c r="M184" s="558" t="s">
        <v>1009</v>
      </c>
      <c r="N184" s="786"/>
      <c r="O184" s="786"/>
      <c r="P184" s="786"/>
      <c r="Q184" s="786"/>
      <c r="R184" s="786"/>
      <c r="S184" s="949"/>
      <c r="T184" s="940"/>
    </row>
    <row r="185" spans="3:20" ht="45" customHeight="1" x14ac:dyDescent="0.3">
      <c r="C185" s="370"/>
      <c r="D185" s="971">
        <v>2</v>
      </c>
      <c r="E185" s="719" t="s">
        <v>2244</v>
      </c>
      <c r="F185" s="363" t="s">
        <v>23</v>
      </c>
      <c r="G185" s="363" t="s">
        <v>3847</v>
      </c>
      <c r="H185" s="363"/>
      <c r="I185" s="363"/>
      <c r="J185" s="363" t="s">
        <v>949</v>
      </c>
      <c r="K185" s="363" t="s">
        <v>2241</v>
      </c>
      <c r="L185" s="825">
        <v>11</v>
      </c>
      <c r="M185" s="363" t="s">
        <v>112</v>
      </c>
      <c r="N185" s="786"/>
      <c r="O185" s="786"/>
      <c r="P185" s="786"/>
      <c r="Q185" s="786"/>
      <c r="R185" s="786"/>
      <c r="S185" s="949"/>
      <c r="T185" s="940"/>
    </row>
    <row r="186" spans="3:20" ht="45" customHeight="1" x14ac:dyDescent="0.3">
      <c r="C186" s="370"/>
      <c r="D186" s="971">
        <v>3</v>
      </c>
      <c r="E186" s="719">
        <v>44600</v>
      </c>
      <c r="F186" s="363" t="s">
        <v>28</v>
      </c>
      <c r="G186" s="363" t="s">
        <v>2271</v>
      </c>
      <c r="H186" s="363"/>
      <c r="I186" s="363"/>
      <c r="J186" s="363" t="s">
        <v>2157</v>
      </c>
      <c r="K186" s="363" t="s">
        <v>3848</v>
      </c>
      <c r="L186" s="825">
        <v>15</v>
      </c>
      <c r="M186" s="363" t="s">
        <v>112</v>
      </c>
      <c r="N186" s="786"/>
      <c r="O186" s="786"/>
      <c r="P186" s="786"/>
      <c r="Q186" s="786"/>
      <c r="R186" s="786"/>
      <c r="S186" s="949"/>
      <c r="T186" s="940"/>
    </row>
    <row r="187" spans="3:20" ht="45" customHeight="1" x14ac:dyDescent="0.3">
      <c r="C187" s="370"/>
      <c r="D187" s="971">
        <v>4</v>
      </c>
      <c r="E187" s="867" t="s">
        <v>3599</v>
      </c>
      <c r="F187" s="825" t="s">
        <v>23</v>
      </c>
      <c r="G187" s="825" t="s">
        <v>3638</v>
      </c>
      <c r="H187" s="363"/>
      <c r="I187" s="363"/>
      <c r="J187" s="825" t="s">
        <v>3639</v>
      </c>
      <c r="K187" s="825" t="s">
        <v>703</v>
      </c>
      <c r="L187" s="825">
        <v>9</v>
      </c>
      <c r="M187" s="825" t="s">
        <v>112</v>
      </c>
      <c r="N187" s="786"/>
      <c r="O187" s="786"/>
      <c r="P187" s="786"/>
      <c r="Q187" s="786"/>
      <c r="R187" s="786"/>
      <c r="S187" s="949"/>
      <c r="T187" s="940"/>
    </row>
    <row r="188" spans="3:20" ht="45" customHeight="1" x14ac:dyDescent="0.3">
      <c r="C188" s="370"/>
      <c r="D188" s="971">
        <v>5</v>
      </c>
      <c r="E188" s="867" t="s">
        <v>3599</v>
      </c>
      <c r="F188" s="825" t="s">
        <v>23</v>
      </c>
      <c r="G188" s="825" t="s">
        <v>3849</v>
      </c>
      <c r="H188" s="363"/>
      <c r="I188" s="363"/>
      <c r="J188" s="825" t="s">
        <v>2303</v>
      </c>
      <c r="K188" s="825" t="s">
        <v>970</v>
      </c>
      <c r="L188" s="825">
        <v>6</v>
      </c>
      <c r="M188" s="825" t="s">
        <v>112</v>
      </c>
      <c r="N188" s="786"/>
      <c r="O188" s="786"/>
      <c r="P188" s="786"/>
      <c r="Q188" s="786"/>
      <c r="R188" s="786"/>
      <c r="S188" s="949"/>
      <c r="T188" s="940"/>
    </row>
    <row r="189" spans="3:20" ht="45" customHeight="1" x14ac:dyDescent="0.3">
      <c r="C189" s="874"/>
      <c r="D189" s="971">
        <v>6</v>
      </c>
      <c r="E189" s="826">
        <v>44785</v>
      </c>
      <c r="F189" s="557" t="s">
        <v>336</v>
      </c>
      <c r="G189" s="557" t="s">
        <v>340</v>
      </c>
      <c r="H189" s="363"/>
      <c r="I189" s="363"/>
      <c r="J189" s="557" t="s">
        <v>1558</v>
      </c>
      <c r="K189" s="557" t="s">
        <v>338</v>
      </c>
      <c r="L189" s="557">
        <v>16</v>
      </c>
      <c r="M189" s="368" t="s">
        <v>332</v>
      </c>
      <c r="N189" s="786"/>
      <c r="O189" s="786"/>
      <c r="P189" s="786"/>
      <c r="Q189" s="786"/>
      <c r="R189" s="786"/>
      <c r="S189" s="949"/>
      <c r="T189" s="940"/>
    </row>
    <row r="190" spans="3:20" ht="45" customHeight="1" x14ac:dyDescent="0.3">
      <c r="C190" s="874"/>
      <c r="D190" s="971">
        <v>7</v>
      </c>
      <c r="E190" s="1025" t="s">
        <v>3850</v>
      </c>
      <c r="F190" s="557" t="s">
        <v>98</v>
      </c>
      <c r="G190" s="557" t="s">
        <v>3851</v>
      </c>
      <c r="H190" s="363"/>
      <c r="I190" s="363"/>
      <c r="J190" s="557" t="s">
        <v>295</v>
      </c>
      <c r="K190" s="557" t="s">
        <v>3852</v>
      </c>
      <c r="L190" s="368">
        <v>9.73</v>
      </c>
      <c r="M190" s="368" t="s">
        <v>332</v>
      </c>
      <c r="N190" s="786"/>
      <c r="O190" s="786"/>
      <c r="P190" s="786"/>
      <c r="Q190" s="786"/>
      <c r="R190" s="786"/>
      <c r="S190" s="949"/>
      <c r="T190" s="940"/>
    </row>
    <row r="191" spans="3:20" ht="45" customHeight="1" x14ac:dyDescent="0.3">
      <c r="C191" s="874"/>
      <c r="D191" s="971">
        <v>8</v>
      </c>
      <c r="E191" s="1025">
        <v>44907</v>
      </c>
      <c r="F191" s="368" t="s">
        <v>98</v>
      </c>
      <c r="G191" s="368" t="s">
        <v>3853</v>
      </c>
      <c r="H191" s="363"/>
      <c r="I191" s="363"/>
      <c r="J191" s="368" t="s">
        <v>295</v>
      </c>
      <c r="K191" s="368" t="s">
        <v>3852</v>
      </c>
      <c r="L191" s="368">
        <v>3</v>
      </c>
      <c r="M191" s="368" t="s">
        <v>112</v>
      </c>
      <c r="N191" s="786"/>
      <c r="O191" s="786"/>
      <c r="P191" s="786"/>
      <c r="Q191" s="786"/>
      <c r="R191" s="786"/>
      <c r="S191" s="949"/>
      <c r="T191" s="940"/>
    </row>
    <row r="192" spans="3:20" ht="45" customHeight="1" x14ac:dyDescent="0.3">
      <c r="C192" s="874"/>
      <c r="D192" s="972">
        <v>9</v>
      </c>
      <c r="E192" s="867" t="s">
        <v>3854</v>
      </c>
      <c r="F192" s="825" t="s">
        <v>2368</v>
      </c>
      <c r="G192" s="825" t="s">
        <v>3855</v>
      </c>
      <c r="H192" s="825"/>
      <c r="I192" s="825"/>
      <c r="J192" s="825" t="s">
        <v>295</v>
      </c>
      <c r="K192" s="825" t="s">
        <v>85</v>
      </c>
      <c r="L192" s="825" t="s">
        <v>3856</v>
      </c>
      <c r="M192" s="825" t="s">
        <v>329</v>
      </c>
      <c r="N192" s="786"/>
      <c r="O192" s="786"/>
      <c r="P192" s="786"/>
      <c r="Q192" s="786"/>
      <c r="R192" s="786"/>
      <c r="S192" s="949"/>
      <c r="T192" s="940"/>
    </row>
    <row r="193" spans="3:20" ht="45" customHeight="1" x14ac:dyDescent="0.3">
      <c r="C193" s="874"/>
      <c r="D193" s="972">
        <v>10</v>
      </c>
      <c r="E193" s="867" t="s">
        <v>3822</v>
      </c>
      <c r="F193" s="825" t="s">
        <v>2368</v>
      </c>
      <c r="G193" s="825" t="s">
        <v>3817</v>
      </c>
      <c r="H193" s="363"/>
      <c r="I193" s="363"/>
      <c r="J193" s="363" t="s">
        <v>295</v>
      </c>
      <c r="K193" s="363" t="s">
        <v>1798</v>
      </c>
      <c r="L193" s="825" t="s">
        <v>1810</v>
      </c>
      <c r="M193" s="825" t="s">
        <v>329</v>
      </c>
      <c r="N193" s="786"/>
      <c r="O193" s="786"/>
      <c r="P193" s="786"/>
      <c r="Q193" s="786"/>
      <c r="R193" s="786"/>
      <c r="S193" s="949"/>
      <c r="T193" s="940"/>
    </row>
    <row r="194" spans="3:20" ht="45" customHeight="1" x14ac:dyDescent="0.3">
      <c r="C194" s="874"/>
      <c r="D194" s="972">
        <v>11</v>
      </c>
      <c r="E194" s="826" t="s">
        <v>3857</v>
      </c>
      <c r="F194" s="557" t="s">
        <v>3858</v>
      </c>
      <c r="G194" s="837" t="s">
        <v>3859</v>
      </c>
      <c r="H194" s="558"/>
      <c r="I194" s="558"/>
      <c r="J194" s="558" t="s">
        <v>295</v>
      </c>
      <c r="K194" s="558" t="s">
        <v>2181</v>
      </c>
      <c r="L194" s="558">
        <v>33</v>
      </c>
      <c r="M194" s="960" t="s">
        <v>329</v>
      </c>
      <c r="N194" s="786"/>
      <c r="O194" s="786"/>
      <c r="P194" s="786"/>
      <c r="Q194" s="786"/>
      <c r="R194" s="786"/>
      <c r="S194" s="949"/>
      <c r="T194" s="940"/>
    </row>
    <row r="195" spans="3:20" ht="45" customHeight="1" x14ac:dyDescent="0.3">
      <c r="C195" s="874"/>
      <c r="D195" s="972"/>
      <c r="E195" s="957"/>
      <c r="F195" s="956"/>
      <c r="G195" s="962"/>
      <c r="H195" s="955"/>
      <c r="I195" s="955"/>
      <c r="J195" s="955"/>
      <c r="K195" s="955"/>
      <c r="L195" s="994"/>
      <c r="M195" s="956"/>
      <c r="N195" s="786"/>
      <c r="O195" s="786"/>
      <c r="P195" s="786"/>
      <c r="Q195" s="786"/>
      <c r="R195" s="786"/>
      <c r="S195" s="949"/>
      <c r="T195" s="940"/>
    </row>
    <row r="196" spans="3:20" ht="45" customHeight="1" thickBot="1" x14ac:dyDescent="0.35">
      <c r="C196" s="370"/>
      <c r="E196" s="977"/>
      <c r="F196" s="977"/>
      <c r="G196" s="977"/>
      <c r="H196" s="977"/>
      <c r="I196" s="977"/>
      <c r="J196" s="977"/>
      <c r="K196" s="977"/>
      <c r="L196" s="978"/>
      <c r="M196" s="978"/>
      <c r="N196" s="468"/>
      <c r="O196" s="468"/>
      <c r="P196" s="468"/>
      <c r="Q196" s="468"/>
      <c r="R196" s="468"/>
      <c r="S196" s="942"/>
      <c r="T196" s="940"/>
    </row>
    <row r="197" spans="3:20" ht="45" customHeight="1" thickBot="1" x14ac:dyDescent="0.35">
      <c r="C197" s="370"/>
      <c r="D197" s="1374" t="s">
        <v>2256</v>
      </c>
      <c r="E197" s="1374"/>
      <c r="F197" s="1374"/>
      <c r="G197" s="1374"/>
      <c r="H197" s="1374"/>
      <c r="I197" s="1374"/>
      <c r="J197" s="1374"/>
      <c r="K197" s="1374"/>
      <c r="L197" s="1374"/>
      <c r="M197" s="1374"/>
      <c r="N197" s="1374"/>
      <c r="O197" s="1374"/>
      <c r="P197" s="1374"/>
      <c r="Q197" s="1374"/>
      <c r="R197" s="1374"/>
      <c r="S197" s="1377"/>
      <c r="T197" s="940"/>
    </row>
    <row r="198" spans="3:20" ht="45" customHeight="1" x14ac:dyDescent="0.3">
      <c r="C198" s="370"/>
      <c r="D198" s="468" t="s">
        <v>3860</v>
      </c>
      <c r="E198" s="468"/>
      <c r="F198" s="468"/>
      <c r="G198" s="468"/>
      <c r="H198" s="468"/>
      <c r="I198" s="468"/>
      <c r="J198" s="468"/>
      <c r="K198" s="468"/>
      <c r="L198" s="468"/>
      <c r="M198" s="468"/>
      <c r="N198" s="468"/>
      <c r="O198" s="468"/>
      <c r="P198" s="468"/>
      <c r="S198" s="942"/>
      <c r="T198" s="940"/>
    </row>
    <row r="199" spans="3:20" ht="45" customHeight="1" x14ac:dyDescent="0.3">
      <c r="C199" s="370"/>
      <c r="D199" s="822" t="s">
        <v>9</v>
      </c>
      <c r="E199" s="708" t="s">
        <v>1574</v>
      </c>
      <c r="F199" s="708" t="s">
        <v>115</v>
      </c>
      <c r="G199" s="733" t="s">
        <v>12</v>
      </c>
      <c r="H199" s="734" t="s">
        <v>71</v>
      </c>
      <c r="I199" s="735" t="s">
        <v>72</v>
      </c>
      <c r="J199" s="736" t="s">
        <v>73</v>
      </c>
      <c r="K199" s="735" t="s">
        <v>47</v>
      </c>
      <c r="L199" s="736" t="s">
        <v>75</v>
      </c>
      <c r="M199" s="734" t="s">
        <v>21</v>
      </c>
      <c r="N199" s="468"/>
      <c r="O199" s="468"/>
      <c r="P199" s="468"/>
      <c r="S199" s="942"/>
      <c r="T199" s="940"/>
    </row>
    <row r="200" spans="3:20" ht="45" customHeight="1" x14ac:dyDescent="0.3">
      <c r="C200" s="370"/>
      <c r="D200" s="822">
        <v>1</v>
      </c>
      <c r="E200" s="1026" t="s">
        <v>3861</v>
      </c>
      <c r="F200" s="846" t="s">
        <v>3862</v>
      </c>
      <c r="G200" s="1026" t="s">
        <v>28</v>
      </c>
      <c r="H200" s="558" t="s">
        <v>3863</v>
      </c>
      <c r="I200" s="846" t="s">
        <v>3864</v>
      </c>
      <c r="J200" s="558" t="s">
        <v>3865</v>
      </c>
      <c r="K200" s="1027">
        <v>663766.06999999995</v>
      </c>
      <c r="L200" s="1028">
        <v>44896</v>
      </c>
      <c r="M200" s="358" t="s">
        <v>3631</v>
      </c>
      <c r="N200" s="468"/>
      <c r="O200" s="468"/>
      <c r="P200" s="468"/>
      <c r="S200" s="942"/>
      <c r="T200" s="940"/>
    </row>
    <row r="201" spans="3:20" ht="45" customHeight="1" x14ac:dyDescent="0.3">
      <c r="C201" s="370"/>
      <c r="D201" s="822">
        <v>2</v>
      </c>
      <c r="E201" s="1026" t="s">
        <v>3861</v>
      </c>
      <c r="F201" s="846" t="s">
        <v>3862</v>
      </c>
      <c r="G201" s="1026" t="s">
        <v>28</v>
      </c>
      <c r="H201" s="558" t="s">
        <v>3866</v>
      </c>
      <c r="I201" s="846" t="s">
        <v>3867</v>
      </c>
      <c r="J201" s="558" t="s">
        <v>3865</v>
      </c>
      <c r="K201" s="1027">
        <v>3514.2857142857142</v>
      </c>
      <c r="L201" s="1028">
        <v>44896</v>
      </c>
      <c r="M201" s="358" t="s">
        <v>3631</v>
      </c>
      <c r="N201" s="468"/>
      <c r="O201" s="468"/>
      <c r="P201" s="468"/>
      <c r="S201" s="942"/>
      <c r="T201" s="940"/>
    </row>
    <row r="202" spans="3:20" ht="45" customHeight="1" x14ac:dyDescent="0.3">
      <c r="C202" s="370"/>
      <c r="D202" s="822">
        <v>3</v>
      </c>
      <c r="E202" s="1026" t="s">
        <v>3861</v>
      </c>
      <c r="F202" s="846" t="s">
        <v>3862</v>
      </c>
      <c r="G202" s="1026" t="s">
        <v>28</v>
      </c>
      <c r="H202" s="557" t="s">
        <v>1289</v>
      </c>
      <c r="I202" s="557" t="s">
        <v>3868</v>
      </c>
      <c r="J202" s="558" t="s">
        <v>3865</v>
      </c>
      <c r="K202" s="995">
        <v>374358</v>
      </c>
      <c r="L202" s="1028">
        <v>44896</v>
      </c>
      <c r="M202" s="358" t="s">
        <v>3631</v>
      </c>
      <c r="N202" s="468"/>
      <c r="O202" s="468"/>
      <c r="P202" s="468"/>
      <c r="S202" s="942"/>
      <c r="T202" s="940"/>
    </row>
    <row r="203" spans="3:20" ht="45" customHeight="1" x14ac:dyDescent="0.3">
      <c r="C203" s="370"/>
      <c r="D203" s="822">
        <v>4</v>
      </c>
      <c r="E203" s="999" t="s">
        <v>3663</v>
      </c>
      <c r="F203" s="1000" t="s">
        <v>3869</v>
      </c>
      <c r="G203" s="1000" t="s">
        <v>121</v>
      </c>
      <c r="H203" s="999" t="s">
        <v>2759</v>
      </c>
      <c r="I203" s="999" t="s">
        <v>2760</v>
      </c>
      <c r="J203" s="999" t="s">
        <v>2037</v>
      </c>
      <c r="K203" s="558"/>
      <c r="L203" s="558"/>
      <c r="M203" s="558" t="s">
        <v>2761</v>
      </c>
      <c r="N203" s="468"/>
      <c r="O203" s="468"/>
      <c r="P203" s="468"/>
      <c r="S203" s="942"/>
      <c r="T203" s="940"/>
    </row>
    <row r="204" spans="3:20" ht="45" customHeight="1" x14ac:dyDescent="0.3">
      <c r="C204" s="370"/>
      <c r="D204" s="822">
        <v>5</v>
      </c>
      <c r="E204" s="837" t="s">
        <v>3870</v>
      </c>
      <c r="F204" s="837" t="s">
        <v>3871</v>
      </c>
      <c r="G204" s="1029" t="s">
        <v>23</v>
      </c>
      <c r="H204" s="849" t="s">
        <v>3872</v>
      </c>
      <c r="I204" s="837" t="s">
        <v>3873</v>
      </c>
      <c r="J204" s="1029" t="s">
        <v>2241</v>
      </c>
      <c r="K204" s="837" t="s">
        <v>2120</v>
      </c>
      <c r="L204" s="1029" t="s">
        <v>1763</v>
      </c>
      <c r="M204" s="837" t="s">
        <v>300</v>
      </c>
      <c r="N204" s="468"/>
      <c r="O204" s="468"/>
      <c r="P204" s="468"/>
      <c r="S204" s="942"/>
      <c r="T204" s="940"/>
    </row>
    <row r="205" spans="3:20" ht="45" customHeight="1" x14ac:dyDescent="0.3">
      <c r="C205" s="370"/>
      <c r="D205" s="822">
        <v>6</v>
      </c>
      <c r="E205" s="837" t="s">
        <v>3874</v>
      </c>
      <c r="F205" s="837" t="s">
        <v>3875</v>
      </c>
      <c r="G205" s="1029" t="s">
        <v>28</v>
      </c>
      <c r="H205" s="849" t="s">
        <v>3876</v>
      </c>
      <c r="I205" s="837" t="s">
        <v>3877</v>
      </c>
      <c r="J205" s="1029" t="s">
        <v>3878</v>
      </c>
      <c r="K205" s="1029" t="s">
        <v>3879</v>
      </c>
      <c r="L205" s="1029" t="s">
        <v>2847</v>
      </c>
      <c r="M205" s="364" t="s">
        <v>185</v>
      </c>
      <c r="N205" s="468"/>
      <c r="O205" s="468"/>
      <c r="P205" s="468"/>
      <c r="S205" s="942"/>
      <c r="T205" s="940"/>
    </row>
    <row r="206" spans="3:20" ht="45" customHeight="1" x14ac:dyDescent="0.3">
      <c r="C206" s="370"/>
      <c r="D206" s="822">
        <v>7</v>
      </c>
      <c r="E206" s="837" t="s">
        <v>3874</v>
      </c>
      <c r="F206" s="837" t="s">
        <v>3880</v>
      </c>
      <c r="G206" s="1029" t="s">
        <v>28</v>
      </c>
      <c r="H206" s="849" t="s">
        <v>3881</v>
      </c>
      <c r="I206" s="837" t="s">
        <v>3877</v>
      </c>
      <c r="J206" s="1029" t="s">
        <v>3878</v>
      </c>
      <c r="K206" s="1029" t="s">
        <v>3879</v>
      </c>
      <c r="L206" s="1029" t="s">
        <v>2847</v>
      </c>
      <c r="M206" s="364" t="s">
        <v>185</v>
      </c>
      <c r="N206" s="468"/>
      <c r="O206" s="468"/>
      <c r="P206" s="468"/>
      <c r="S206" s="942"/>
      <c r="T206" s="940"/>
    </row>
    <row r="207" spans="3:20" ht="45" customHeight="1" x14ac:dyDescent="0.3">
      <c r="C207" s="370"/>
      <c r="D207" s="822">
        <v>8</v>
      </c>
      <c r="E207" s="837" t="s">
        <v>3874</v>
      </c>
      <c r="F207" s="837" t="s">
        <v>3882</v>
      </c>
      <c r="G207" s="1029" t="s">
        <v>28</v>
      </c>
      <c r="H207" s="849" t="s">
        <v>3883</v>
      </c>
      <c r="I207" s="837" t="s">
        <v>3877</v>
      </c>
      <c r="J207" s="1029" t="s">
        <v>3878</v>
      </c>
      <c r="K207" s="1029" t="s">
        <v>3879</v>
      </c>
      <c r="L207" s="1029" t="s">
        <v>2847</v>
      </c>
      <c r="M207" s="364" t="s">
        <v>185</v>
      </c>
      <c r="N207" s="468"/>
      <c r="O207" s="468"/>
      <c r="P207" s="468"/>
      <c r="S207" s="942"/>
      <c r="T207" s="940"/>
    </row>
    <row r="208" spans="3:20" ht="45" customHeight="1" x14ac:dyDescent="0.3">
      <c r="C208" s="370"/>
      <c r="D208" s="822">
        <v>9</v>
      </c>
      <c r="E208" s="837" t="s">
        <v>3874</v>
      </c>
      <c r="F208" s="837" t="s">
        <v>3884</v>
      </c>
      <c r="G208" s="1029" t="s">
        <v>28</v>
      </c>
      <c r="H208" s="849" t="s">
        <v>3885</v>
      </c>
      <c r="I208" s="837" t="s">
        <v>3877</v>
      </c>
      <c r="J208" s="1029" t="s">
        <v>3878</v>
      </c>
      <c r="K208" s="1029" t="s">
        <v>3879</v>
      </c>
      <c r="L208" s="1029" t="s">
        <v>2847</v>
      </c>
      <c r="M208" s="364" t="s">
        <v>185</v>
      </c>
      <c r="N208" s="468"/>
      <c r="O208" s="468"/>
      <c r="P208" s="468"/>
      <c r="S208" s="942"/>
      <c r="T208" s="940"/>
    </row>
    <row r="209" spans="3:20" ht="45" customHeight="1" x14ac:dyDescent="0.3">
      <c r="C209" s="370"/>
      <c r="D209" s="822">
        <v>10</v>
      </c>
      <c r="E209" s="852">
        <v>44904</v>
      </c>
      <c r="F209" s="718" t="s">
        <v>3886</v>
      </c>
      <c r="G209" s="718" t="s">
        <v>23</v>
      </c>
      <c r="H209" s="718" t="s">
        <v>3887</v>
      </c>
      <c r="I209" s="939" t="s">
        <v>3718</v>
      </c>
      <c r="J209" s="975" t="s">
        <v>3888</v>
      </c>
      <c r="K209" s="975">
        <v>0.8</v>
      </c>
      <c r="L209" s="1030">
        <v>44896</v>
      </c>
      <c r="M209" s="939" t="s">
        <v>185</v>
      </c>
      <c r="N209" s="468"/>
      <c r="O209" s="468"/>
      <c r="P209" s="468"/>
      <c r="S209" s="942"/>
      <c r="T209" s="940"/>
    </row>
    <row r="210" spans="3:20" ht="45" customHeight="1" x14ac:dyDescent="0.3">
      <c r="C210" s="370"/>
      <c r="D210" s="822"/>
      <c r="E210" s="849"/>
      <c r="F210" s="837"/>
      <c r="G210" s="837"/>
      <c r="H210" s="837"/>
      <c r="I210" s="837"/>
      <c r="J210" s="837"/>
      <c r="K210" s="837"/>
      <c r="L210" s="850"/>
      <c r="M210" s="718"/>
      <c r="N210" s="468"/>
      <c r="O210" s="468"/>
      <c r="P210" s="468"/>
      <c r="S210" s="942"/>
      <c r="T210" s="940"/>
    </row>
    <row r="211" spans="3:20" ht="45" hidden="1" customHeight="1" thickBot="1" x14ac:dyDescent="0.35">
      <c r="C211" s="370"/>
      <c r="D211" s="468"/>
      <c r="E211" s="805"/>
      <c r="F211" s="805"/>
      <c r="G211" s="805"/>
      <c r="H211" s="468"/>
      <c r="I211" s="805"/>
      <c r="J211" s="805"/>
      <c r="K211" s="805"/>
      <c r="L211" s="468"/>
      <c r="M211" s="805"/>
      <c r="N211" s="805"/>
      <c r="O211" s="805"/>
      <c r="P211" s="468"/>
      <c r="Q211" s="468"/>
      <c r="R211" s="468"/>
      <c r="S211" s="940"/>
      <c r="T211" s="940"/>
    </row>
    <row r="212" spans="3:20" ht="45" hidden="1" customHeight="1" thickBot="1" x14ac:dyDescent="0.35">
      <c r="C212" s="370"/>
      <c r="D212" s="1374" t="s">
        <v>342</v>
      </c>
      <c r="E212" s="1374"/>
      <c r="F212" s="1374"/>
      <c r="G212" s="1374"/>
      <c r="H212" s="1374"/>
      <c r="I212" s="1374"/>
      <c r="J212" s="1374"/>
      <c r="K212" s="1374"/>
      <c r="L212" s="1374"/>
      <c r="M212" s="1374"/>
      <c r="N212" s="1374"/>
      <c r="O212" s="1374"/>
      <c r="P212" s="1374"/>
      <c r="Q212" s="1374"/>
      <c r="R212" s="1374"/>
      <c r="S212" s="1377"/>
      <c r="T212" s="940"/>
    </row>
    <row r="213" spans="3:20" ht="45" hidden="1" customHeight="1" x14ac:dyDescent="0.3">
      <c r="C213" s="370"/>
      <c r="D213" s="1384" t="s">
        <v>343</v>
      </c>
      <c r="E213" s="1384"/>
      <c r="F213" s="1384"/>
      <c r="G213" s="1384"/>
      <c r="H213" s="1384"/>
      <c r="I213" s="1384"/>
      <c r="J213" s="1384"/>
      <c r="K213" s="1384"/>
      <c r="M213" s="483"/>
      <c r="S213" s="940"/>
      <c r="T213" s="940"/>
    </row>
    <row r="214" spans="3:20" ht="45" hidden="1" customHeight="1" x14ac:dyDescent="0.3">
      <c r="C214" s="370"/>
      <c r="D214" s="1385" t="s">
        <v>1582</v>
      </c>
      <c r="E214" s="1385"/>
      <c r="F214" s="1385"/>
      <c r="G214" s="1385"/>
      <c r="H214" s="1385"/>
      <c r="I214" s="1385"/>
      <c r="J214" s="1385"/>
      <c r="K214" s="1385"/>
      <c r="M214" s="483"/>
      <c r="S214" s="940"/>
      <c r="T214" s="940"/>
    </row>
    <row r="215" spans="3:20" ht="45" hidden="1" customHeight="1" x14ac:dyDescent="0.3">
      <c r="C215" s="370"/>
      <c r="D215" s="1386" t="s">
        <v>1583</v>
      </c>
      <c r="E215" s="1386"/>
      <c r="F215" s="1386"/>
      <c r="G215" s="1386"/>
      <c r="H215" s="1386"/>
      <c r="I215" s="1386"/>
      <c r="J215" s="1386"/>
      <c r="K215" s="1386"/>
      <c r="M215" s="483"/>
      <c r="S215" s="940"/>
      <c r="T215" s="940"/>
    </row>
    <row r="216" spans="3:20" ht="45" hidden="1" customHeight="1" x14ac:dyDescent="0.3">
      <c r="C216" s="370"/>
      <c r="D216" s="822" t="s">
        <v>9</v>
      </c>
      <c r="E216" s="708" t="s">
        <v>346</v>
      </c>
      <c r="F216" s="708" t="s">
        <v>347</v>
      </c>
      <c r="G216" s="709" t="s">
        <v>461</v>
      </c>
      <c r="H216" s="708" t="s">
        <v>801</v>
      </c>
      <c r="I216" s="708" t="s">
        <v>349</v>
      </c>
      <c r="J216" s="708" t="s">
        <v>351</v>
      </c>
      <c r="K216" s="708" t="s">
        <v>352</v>
      </c>
      <c r="S216" s="940"/>
      <c r="T216" s="940"/>
    </row>
    <row r="217" spans="3:20" ht="45" hidden="1" customHeight="1" x14ac:dyDescent="0.3">
      <c r="C217" s="370"/>
      <c r="D217" s="737">
        <v>1</v>
      </c>
      <c r="E217" s="708" t="s">
        <v>353</v>
      </c>
      <c r="F217" s="708" t="s">
        <v>359</v>
      </c>
      <c r="G217" s="709" t="s">
        <v>48</v>
      </c>
      <c r="H217" s="708" t="s">
        <v>360</v>
      </c>
      <c r="I217" s="708" t="s">
        <v>361</v>
      </c>
      <c r="J217" s="708" t="s">
        <v>1122</v>
      </c>
      <c r="K217" s="708" t="s">
        <v>2293</v>
      </c>
      <c r="S217" s="940"/>
      <c r="T217" s="940"/>
    </row>
    <row r="218" spans="3:20" ht="45" hidden="1" customHeight="1" x14ac:dyDescent="0.3">
      <c r="C218" s="370"/>
      <c r="D218" s="737">
        <v>2</v>
      </c>
      <c r="E218" s="368" t="s">
        <v>364</v>
      </c>
      <c r="F218" s="368" t="s">
        <v>365</v>
      </c>
      <c r="G218" s="550" t="s">
        <v>28</v>
      </c>
      <c r="H218" s="368" t="s">
        <v>366</v>
      </c>
      <c r="I218" s="368" t="s">
        <v>1584</v>
      </c>
      <c r="J218" s="368" t="s">
        <v>2294</v>
      </c>
      <c r="K218" s="708" t="s">
        <v>369</v>
      </c>
      <c r="S218" s="940"/>
      <c r="T218" s="940"/>
    </row>
    <row r="219" spans="3:20" ht="45" hidden="1" customHeight="1" x14ac:dyDescent="0.3">
      <c r="C219" s="370"/>
      <c r="D219" s="737">
        <v>3</v>
      </c>
      <c r="E219" s="708" t="s">
        <v>353</v>
      </c>
      <c r="F219" s="708" t="s">
        <v>370</v>
      </c>
      <c r="G219" s="709" t="s">
        <v>48</v>
      </c>
      <c r="H219" s="708" t="s">
        <v>360</v>
      </c>
      <c r="I219" s="708" t="s">
        <v>53</v>
      </c>
      <c r="J219" s="708" t="s">
        <v>1122</v>
      </c>
      <c r="K219" s="708" t="s">
        <v>807</v>
      </c>
      <c r="S219" s="940"/>
      <c r="T219" s="940"/>
    </row>
    <row r="220" spans="3:20" ht="45" hidden="1" customHeight="1" x14ac:dyDescent="0.3">
      <c r="C220" s="370"/>
      <c r="D220" s="737">
        <v>4</v>
      </c>
      <c r="E220" s="368" t="s">
        <v>1386</v>
      </c>
      <c r="F220" s="368" t="s">
        <v>794</v>
      </c>
      <c r="G220" s="550" t="s">
        <v>28</v>
      </c>
      <c r="H220" s="368" t="s">
        <v>1586</v>
      </c>
      <c r="I220" s="368" t="s">
        <v>2295</v>
      </c>
      <c r="J220" s="368" t="s">
        <v>2296</v>
      </c>
      <c r="K220" s="368" t="s">
        <v>386</v>
      </c>
      <c r="S220" s="940"/>
      <c r="T220" s="940"/>
    </row>
    <row r="221" spans="3:20" ht="45" hidden="1" customHeight="1" x14ac:dyDescent="0.3">
      <c r="C221" s="370"/>
      <c r="D221" s="738">
        <v>5</v>
      </c>
      <c r="E221" s="368" t="s">
        <v>376</v>
      </c>
      <c r="F221" s="368" t="s">
        <v>377</v>
      </c>
      <c r="G221" s="550" t="s">
        <v>136</v>
      </c>
      <c r="H221" s="368" t="s">
        <v>373</v>
      </c>
      <c r="I221" s="368" t="s">
        <v>378</v>
      </c>
      <c r="J221" s="368" t="s">
        <v>1445</v>
      </c>
      <c r="K221" s="368" t="s">
        <v>380</v>
      </c>
      <c r="S221" s="940"/>
      <c r="T221" s="940"/>
    </row>
    <row r="222" spans="3:20" ht="45" hidden="1" customHeight="1" x14ac:dyDescent="0.3">
      <c r="C222" s="370"/>
      <c r="D222" s="738">
        <v>6</v>
      </c>
      <c r="E222" s="708" t="s">
        <v>381</v>
      </c>
      <c r="F222" s="708" t="s">
        <v>382</v>
      </c>
      <c r="G222" s="709" t="s">
        <v>171</v>
      </c>
      <c r="H222" s="708" t="s">
        <v>383</v>
      </c>
      <c r="I222" s="708" t="s">
        <v>384</v>
      </c>
      <c r="J222" s="708" t="s">
        <v>385</v>
      </c>
      <c r="K222" s="708" t="s">
        <v>386</v>
      </c>
      <c r="S222" s="940"/>
      <c r="T222" s="940"/>
    </row>
    <row r="223" spans="3:20" ht="45" hidden="1" customHeight="1" x14ac:dyDescent="0.3">
      <c r="C223" s="370"/>
      <c r="D223" s="738">
        <v>7</v>
      </c>
      <c r="E223" s="708" t="s">
        <v>387</v>
      </c>
      <c r="F223" s="708" t="s">
        <v>388</v>
      </c>
      <c r="G223" s="709" t="s">
        <v>171</v>
      </c>
      <c r="H223" s="708" t="s">
        <v>389</v>
      </c>
      <c r="I223" s="708" t="s">
        <v>390</v>
      </c>
      <c r="J223" s="708" t="s">
        <v>385</v>
      </c>
      <c r="K223" s="708" t="s">
        <v>386</v>
      </c>
      <c r="S223" s="940"/>
      <c r="T223" s="940"/>
    </row>
    <row r="224" spans="3:20" ht="45" hidden="1" customHeight="1" x14ac:dyDescent="0.3">
      <c r="C224" s="370"/>
      <c r="D224" s="738">
        <v>8</v>
      </c>
      <c r="E224" s="708" t="s">
        <v>391</v>
      </c>
      <c r="F224" s="708" t="s">
        <v>392</v>
      </c>
      <c r="G224" s="709" t="s">
        <v>28</v>
      </c>
      <c r="H224" s="708" t="s">
        <v>383</v>
      </c>
      <c r="I224" s="708" t="s">
        <v>393</v>
      </c>
      <c r="J224" s="708" t="s">
        <v>385</v>
      </c>
      <c r="K224" s="708" t="s">
        <v>394</v>
      </c>
      <c r="S224" s="940"/>
      <c r="T224" s="940"/>
    </row>
    <row r="225" spans="3:20" ht="45" hidden="1" customHeight="1" x14ac:dyDescent="0.3">
      <c r="C225" s="370"/>
      <c r="D225" s="738">
        <v>9</v>
      </c>
      <c r="E225" s="708" t="s">
        <v>395</v>
      </c>
      <c r="F225" s="708" t="s">
        <v>396</v>
      </c>
      <c r="G225" s="709" t="s">
        <v>397</v>
      </c>
      <c r="H225" s="708" t="s">
        <v>373</v>
      </c>
      <c r="I225" s="708" t="s">
        <v>398</v>
      </c>
      <c r="J225" s="708" t="s">
        <v>399</v>
      </c>
      <c r="K225" s="708" t="s">
        <v>386</v>
      </c>
      <c r="S225" s="940"/>
      <c r="T225" s="940"/>
    </row>
    <row r="226" spans="3:20" ht="45" hidden="1" customHeight="1" x14ac:dyDescent="0.3">
      <c r="C226" s="370"/>
      <c r="D226" s="738">
        <v>10</v>
      </c>
      <c r="E226" s="708" t="s">
        <v>400</v>
      </c>
      <c r="F226" s="708" t="s">
        <v>401</v>
      </c>
      <c r="G226" s="709" t="s">
        <v>136</v>
      </c>
      <c r="H226" s="708" t="s">
        <v>373</v>
      </c>
      <c r="I226" s="708" t="s">
        <v>402</v>
      </c>
      <c r="J226" s="708" t="s">
        <v>385</v>
      </c>
      <c r="K226" s="708" t="s">
        <v>386</v>
      </c>
      <c r="S226" s="940"/>
      <c r="T226" s="940"/>
    </row>
    <row r="227" spans="3:20" ht="45" hidden="1" customHeight="1" x14ac:dyDescent="0.3">
      <c r="C227" s="370"/>
      <c r="D227" s="738">
        <v>11</v>
      </c>
      <c r="E227" s="708" t="s">
        <v>381</v>
      </c>
      <c r="F227" s="708" t="s">
        <v>403</v>
      </c>
      <c r="G227" s="709" t="s">
        <v>136</v>
      </c>
      <c r="H227" s="708" t="s">
        <v>383</v>
      </c>
      <c r="I227" s="708" t="s">
        <v>404</v>
      </c>
      <c r="J227" s="708" t="s">
        <v>399</v>
      </c>
      <c r="K227" s="708" t="s">
        <v>386</v>
      </c>
      <c r="S227" s="940"/>
      <c r="T227" s="940"/>
    </row>
    <row r="228" spans="3:20" ht="45" hidden="1" customHeight="1" x14ac:dyDescent="0.3">
      <c r="C228" s="370"/>
      <c r="D228" s="738">
        <v>12</v>
      </c>
      <c r="E228" s="708" t="s">
        <v>405</v>
      </c>
      <c r="F228" s="708" t="s">
        <v>406</v>
      </c>
      <c r="G228" s="709" t="s">
        <v>136</v>
      </c>
      <c r="H228" s="708" t="s">
        <v>373</v>
      </c>
      <c r="I228" s="708" t="s">
        <v>407</v>
      </c>
      <c r="J228" s="708" t="s">
        <v>385</v>
      </c>
      <c r="K228" s="708" t="s">
        <v>386</v>
      </c>
      <c r="S228" s="940"/>
      <c r="T228" s="940"/>
    </row>
    <row r="229" spans="3:20" ht="45" hidden="1" customHeight="1" x14ac:dyDescent="0.3">
      <c r="C229" s="370"/>
      <c r="D229" s="738">
        <v>13</v>
      </c>
      <c r="E229" s="708" t="s">
        <v>408</v>
      </c>
      <c r="F229" s="708" t="s">
        <v>409</v>
      </c>
      <c r="G229" s="709" t="s">
        <v>410</v>
      </c>
      <c r="H229" s="708" t="s">
        <v>411</v>
      </c>
      <c r="I229" s="708" t="s">
        <v>412</v>
      </c>
      <c r="J229" s="708" t="s">
        <v>399</v>
      </c>
      <c r="K229" s="708" t="s">
        <v>386</v>
      </c>
      <c r="S229" s="940"/>
      <c r="T229" s="940"/>
    </row>
    <row r="230" spans="3:20" ht="45" hidden="1" customHeight="1" x14ac:dyDescent="0.3">
      <c r="C230" s="370"/>
      <c r="D230" s="738">
        <v>14</v>
      </c>
      <c r="E230" s="708" t="s">
        <v>408</v>
      </c>
      <c r="F230" s="708" t="s">
        <v>413</v>
      </c>
      <c r="G230" s="709" t="s">
        <v>410</v>
      </c>
      <c r="H230" s="708" t="s">
        <v>411</v>
      </c>
      <c r="I230" s="708" t="s">
        <v>414</v>
      </c>
      <c r="J230" s="708" t="s">
        <v>399</v>
      </c>
      <c r="K230" s="708" t="s">
        <v>386</v>
      </c>
      <c r="S230" s="940"/>
      <c r="T230" s="940"/>
    </row>
    <row r="231" spans="3:20" ht="45" hidden="1" customHeight="1" x14ac:dyDescent="0.3">
      <c r="C231" s="370"/>
      <c r="D231" s="738">
        <v>15</v>
      </c>
      <c r="E231" s="708" t="s">
        <v>376</v>
      </c>
      <c r="F231" s="708" t="s">
        <v>372</v>
      </c>
      <c r="G231" s="709" t="s">
        <v>28</v>
      </c>
      <c r="H231" s="708" t="s">
        <v>373</v>
      </c>
      <c r="I231" s="708" t="s">
        <v>415</v>
      </c>
      <c r="J231" s="708" t="s">
        <v>399</v>
      </c>
      <c r="K231" s="708" t="s">
        <v>380</v>
      </c>
      <c r="S231" s="940"/>
      <c r="T231" s="940"/>
    </row>
    <row r="232" spans="3:20" ht="45" hidden="1" customHeight="1" x14ac:dyDescent="0.3">
      <c r="C232" s="370"/>
      <c r="D232" s="738">
        <v>16</v>
      </c>
      <c r="E232" s="708" t="s">
        <v>417</v>
      </c>
      <c r="F232" s="708" t="s">
        <v>418</v>
      </c>
      <c r="G232" s="709" t="s">
        <v>121</v>
      </c>
      <c r="H232" s="708" t="s">
        <v>419</v>
      </c>
      <c r="I232" s="708" t="s">
        <v>420</v>
      </c>
      <c r="J232" s="708" t="s">
        <v>399</v>
      </c>
      <c r="K232" s="708" t="s">
        <v>386</v>
      </c>
      <c r="S232" s="940"/>
      <c r="T232" s="940"/>
    </row>
    <row r="233" spans="3:20" ht="45" hidden="1" customHeight="1" x14ac:dyDescent="0.3">
      <c r="C233" s="370"/>
      <c r="D233" s="738">
        <v>17</v>
      </c>
      <c r="E233" s="368" t="s">
        <v>395</v>
      </c>
      <c r="F233" s="368" t="s">
        <v>278</v>
      </c>
      <c r="G233" s="550" t="s">
        <v>397</v>
      </c>
      <c r="H233" s="368" t="s">
        <v>373</v>
      </c>
      <c r="I233" s="368" t="s">
        <v>1388</v>
      </c>
      <c r="J233" s="368" t="s">
        <v>429</v>
      </c>
      <c r="K233" s="368" t="s">
        <v>807</v>
      </c>
      <c r="S233" s="940"/>
      <c r="T233" s="940"/>
    </row>
    <row r="234" spans="3:20" ht="45" hidden="1" customHeight="1" x14ac:dyDescent="0.3">
      <c r="C234" s="370"/>
      <c r="D234" s="738">
        <v>18</v>
      </c>
      <c r="E234" s="368" t="s">
        <v>395</v>
      </c>
      <c r="F234" s="368" t="s">
        <v>422</v>
      </c>
      <c r="G234" s="550" t="s">
        <v>397</v>
      </c>
      <c r="H234" s="368" t="s">
        <v>373</v>
      </c>
      <c r="I234" s="368" t="s">
        <v>1389</v>
      </c>
      <c r="J234" s="368" t="s">
        <v>429</v>
      </c>
      <c r="K234" s="368" t="s">
        <v>1589</v>
      </c>
      <c r="S234" s="940"/>
      <c r="T234" s="940"/>
    </row>
    <row r="235" spans="3:20" ht="45" hidden="1" customHeight="1" x14ac:dyDescent="0.3">
      <c r="C235" s="370"/>
      <c r="D235" s="822">
        <v>19</v>
      </c>
      <c r="E235" s="708" t="s">
        <v>425</v>
      </c>
      <c r="F235" s="708" t="s">
        <v>426</v>
      </c>
      <c r="G235" s="708" t="s">
        <v>427</v>
      </c>
      <c r="H235" s="708" t="s">
        <v>1172</v>
      </c>
      <c r="I235" s="708" t="s">
        <v>336</v>
      </c>
      <c r="J235" s="708" t="s">
        <v>429</v>
      </c>
      <c r="K235" s="368" t="s">
        <v>807</v>
      </c>
      <c r="S235" s="940"/>
      <c r="T235" s="940"/>
    </row>
    <row r="236" spans="3:20" ht="45" hidden="1" customHeight="1" thickBot="1" x14ac:dyDescent="0.35">
      <c r="C236" s="370"/>
      <c r="S236" s="940"/>
      <c r="T236" s="940"/>
    </row>
    <row r="237" spans="3:20" ht="45" hidden="1" customHeight="1" thickBot="1" x14ac:dyDescent="0.35">
      <c r="C237" s="370"/>
      <c r="D237" s="1374" t="s">
        <v>430</v>
      </c>
      <c r="E237" s="1374"/>
      <c r="F237" s="1374"/>
      <c r="G237" s="1374"/>
      <c r="H237" s="1374"/>
      <c r="I237" s="1374"/>
      <c r="J237" s="1374"/>
      <c r="K237" s="1374"/>
      <c r="L237" s="1374"/>
      <c r="M237" s="1374"/>
      <c r="N237" s="1374"/>
      <c r="O237" s="1374"/>
      <c r="P237" s="1374"/>
      <c r="Q237" s="1374"/>
      <c r="R237" s="1374"/>
      <c r="S237" s="1377"/>
      <c r="T237" s="940"/>
    </row>
    <row r="238" spans="3:20" ht="45" hidden="1" customHeight="1" x14ac:dyDescent="0.3">
      <c r="C238" s="370"/>
      <c r="D238" s="1375" t="s">
        <v>986</v>
      </c>
      <c r="E238" s="1375"/>
      <c r="F238" s="1375"/>
      <c r="G238" s="1375"/>
      <c r="H238" s="1375"/>
      <c r="I238" s="1375"/>
      <c r="J238" s="1375"/>
      <c r="K238" s="1375"/>
      <c r="L238" s="468"/>
      <c r="M238" s="468"/>
      <c r="N238" s="468"/>
      <c r="O238" s="468"/>
      <c r="P238" s="468"/>
      <c r="Q238" s="468"/>
      <c r="R238" s="468"/>
      <c r="S238" s="942"/>
      <c r="T238" s="940"/>
    </row>
    <row r="239" spans="3:20" ht="45" hidden="1" customHeight="1" x14ac:dyDescent="0.3">
      <c r="C239" s="370"/>
      <c r="D239" s="822" t="s">
        <v>9</v>
      </c>
      <c r="E239" s="708" t="s">
        <v>432</v>
      </c>
      <c r="F239" s="708" t="s">
        <v>433</v>
      </c>
      <c r="G239" s="709" t="s">
        <v>434</v>
      </c>
      <c r="H239" s="708" t="s">
        <v>349</v>
      </c>
      <c r="I239" s="708" t="s">
        <v>350</v>
      </c>
      <c r="J239" s="708" t="s">
        <v>351</v>
      </c>
      <c r="K239" s="708" t="s">
        <v>352</v>
      </c>
      <c r="S239" s="940"/>
      <c r="T239" s="940"/>
    </row>
    <row r="240" spans="3:20" ht="45" hidden="1" customHeight="1" x14ac:dyDescent="0.3">
      <c r="C240" s="370"/>
      <c r="D240" s="364">
        <v>1</v>
      </c>
      <c r="E240" s="362" t="s">
        <v>435</v>
      </c>
      <c r="F240" s="362" t="s">
        <v>1590</v>
      </c>
      <c r="G240" s="362" t="s">
        <v>437</v>
      </c>
      <c r="H240" s="368" t="s">
        <v>1591</v>
      </c>
      <c r="I240" s="368" t="s">
        <v>410</v>
      </c>
      <c r="J240" s="368" t="s">
        <v>1592</v>
      </c>
      <c r="K240" s="362" t="s">
        <v>807</v>
      </c>
      <c r="S240" s="940"/>
      <c r="T240" s="940"/>
    </row>
    <row r="241" spans="3:20" ht="45" hidden="1" customHeight="1" x14ac:dyDescent="0.3">
      <c r="C241" s="370"/>
      <c r="D241" s="364">
        <v>2</v>
      </c>
      <c r="E241" s="362" t="s">
        <v>435</v>
      </c>
      <c r="F241" s="362" t="s">
        <v>445</v>
      </c>
      <c r="G241" s="362" t="s">
        <v>437</v>
      </c>
      <c r="H241" s="362" t="s">
        <v>1172</v>
      </c>
      <c r="I241" s="362" t="s">
        <v>336</v>
      </c>
      <c r="J241" s="362" t="s">
        <v>1447</v>
      </c>
      <c r="K241" s="362" t="s">
        <v>807</v>
      </c>
      <c r="S241" s="940"/>
      <c r="T241" s="940"/>
    </row>
    <row r="242" spans="3:20" ht="45" hidden="1" customHeight="1" x14ac:dyDescent="0.3">
      <c r="C242" s="370"/>
      <c r="D242" s="364">
        <v>3</v>
      </c>
      <c r="E242" s="362" t="s">
        <v>448</v>
      </c>
      <c r="F242" s="362" t="s">
        <v>449</v>
      </c>
      <c r="G242" s="362" t="s">
        <v>450</v>
      </c>
      <c r="H242" s="362" t="s">
        <v>451</v>
      </c>
      <c r="I242" s="362" t="s">
        <v>98</v>
      </c>
      <c r="J242" s="362" t="s">
        <v>808</v>
      </c>
      <c r="K242" s="362" t="s">
        <v>987</v>
      </c>
      <c r="S242" s="940"/>
      <c r="T242" s="940"/>
    </row>
    <row r="243" spans="3:20" ht="45" hidden="1" customHeight="1" x14ac:dyDescent="0.3">
      <c r="C243" s="370"/>
      <c r="D243" s="364">
        <v>4</v>
      </c>
      <c r="E243" s="362" t="s">
        <v>453</v>
      </c>
      <c r="F243" s="362" t="s">
        <v>454</v>
      </c>
      <c r="G243" s="362" t="s">
        <v>437</v>
      </c>
      <c r="H243" s="362" t="s">
        <v>451</v>
      </c>
      <c r="I243" s="362" t="s">
        <v>98</v>
      </c>
      <c r="J243" s="362" t="s">
        <v>429</v>
      </c>
      <c r="K243" s="362" t="s">
        <v>807</v>
      </c>
      <c r="S243" s="940"/>
      <c r="T243" s="940"/>
    </row>
    <row r="244" spans="3:20" ht="45" hidden="1" customHeight="1" x14ac:dyDescent="0.3">
      <c r="C244" s="370"/>
      <c r="D244" s="822"/>
      <c r="E244" s="708"/>
      <c r="F244" s="708"/>
      <c r="G244" s="709"/>
      <c r="H244" s="708"/>
      <c r="I244" s="708"/>
      <c r="J244" s="708"/>
      <c r="K244" s="708"/>
      <c r="S244" s="940"/>
      <c r="T244" s="940"/>
    </row>
    <row r="245" spans="3:20" ht="45" hidden="1" customHeight="1" thickBot="1" x14ac:dyDescent="0.35">
      <c r="C245" s="370"/>
      <c r="D245" s="805"/>
      <c r="E245" s="805"/>
      <c r="F245" s="805"/>
      <c r="G245" s="468"/>
      <c r="H245" s="805"/>
      <c r="I245" s="805"/>
      <c r="J245" s="805"/>
      <c r="K245" s="805"/>
      <c r="S245" s="940"/>
      <c r="T245" s="940"/>
    </row>
    <row r="246" spans="3:20" ht="45" hidden="1" customHeight="1" thickBot="1" x14ac:dyDescent="0.35">
      <c r="C246" s="370"/>
      <c r="D246" s="1374"/>
      <c r="E246" s="1374"/>
      <c r="F246" s="1374"/>
      <c r="G246" s="1374"/>
      <c r="H246" s="1374"/>
      <c r="I246" s="1374"/>
      <c r="J246" s="1374"/>
      <c r="K246" s="1374"/>
      <c r="L246" s="1374"/>
      <c r="M246" s="1374"/>
      <c r="N246" s="1374"/>
      <c r="O246" s="1374"/>
      <c r="P246" s="1374"/>
      <c r="Q246" s="1374"/>
      <c r="R246" s="1374"/>
      <c r="S246" s="1377"/>
      <c r="T246" s="940"/>
    </row>
    <row r="247" spans="3:20" ht="45" hidden="1" customHeight="1" x14ac:dyDescent="0.3">
      <c r="C247" s="370"/>
      <c r="D247" s="1375" t="s">
        <v>1390</v>
      </c>
      <c r="E247" s="1375"/>
      <c r="F247" s="1375"/>
      <c r="G247" s="1375"/>
      <c r="H247" s="1375"/>
      <c r="I247" s="1375"/>
      <c r="J247" s="1375"/>
      <c r="K247" s="1375"/>
      <c r="L247" s="468"/>
      <c r="M247" s="468"/>
      <c r="N247" s="468"/>
      <c r="O247" s="468"/>
      <c r="P247" s="468"/>
      <c r="Q247" s="468"/>
      <c r="R247" s="468"/>
      <c r="S247" s="942"/>
      <c r="T247" s="940"/>
    </row>
    <row r="248" spans="3:20" ht="45" hidden="1" customHeight="1" x14ac:dyDescent="0.3">
      <c r="C248" s="370"/>
      <c r="D248" s="822" t="s">
        <v>9</v>
      </c>
      <c r="E248" s="708" t="s">
        <v>432</v>
      </c>
      <c r="F248" s="708" t="s">
        <v>433</v>
      </c>
      <c r="G248" s="709" t="s">
        <v>434</v>
      </c>
      <c r="H248" s="708" t="s">
        <v>349</v>
      </c>
      <c r="I248" s="708" t="s">
        <v>350</v>
      </c>
      <c r="J248" s="708" t="s">
        <v>351</v>
      </c>
      <c r="K248" s="708" t="s">
        <v>352</v>
      </c>
      <c r="S248" s="940"/>
      <c r="T248" s="940"/>
    </row>
    <row r="249" spans="3:20" ht="45" hidden="1" customHeight="1" x14ac:dyDescent="0.3">
      <c r="C249" s="370"/>
      <c r="D249" s="364">
        <v>1</v>
      </c>
      <c r="E249" s="708" t="s">
        <v>785</v>
      </c>
      <c r="F249" s="709" t="s">
        <v>993</v>
      </c>
      <c r="G249" s="708" t="s">
        <v>136</v>
      </c>
      <c r="H249" s="708" t="s">
        <v>1343</v>
      </c>
      <c r="I249" s="708" t="s">
        <v>559</v>
      </c>
      <c r="J249" s="708" t="s">
        <v>1391</v>
      </c>
      <c r="K249" s="708" t="s">
        <v>1002</v>
      </c>
      <c r="S249" s="940"/>
      <c r="T249" s="940"/>
    </row>
    <row r="250" spans="3:20" ht="45" hidden="1" customHeight="1" x14ac:dyDescent="0.3">
      <c r="C250" s="370"/>
      <c r="D250" s="364">
        <v>2</v>
      </c>
      <c r="E250" s="708" t="s">
        <v>997</v>
      </c>
      <c r="F250" s="709" t="s">
        <v>998</v>
      </c>
      <c r="G250" s="708" t="s">
        <v>28</v>
      </c>
      <c r="H250" s="708" t="s">
        <v>1003</v>
      </c>
      <c r="I250" s="708" t="s">
        <v>2297</v>
      </c>
      <c r="J250" s="708" t="s">
        <v>995</v>
      </c>
      <c r="K250" s="708" t="s">
        <v>1002</v>
      </c>
      <c r="S250" s="940"/>
      <c r="T250" s="940"/>
    </row>
    <row r="251" spans="3:20" ht="45" hidden="1" customHeight="1" x14ac:dyDescent="0.3">
      <c r="C251" s="370"/>
      <c r="D251" s="364">
        <v>3</v>
      </c>
      <c r="E251" s="708" t="s">
        <v>2298</v>
      </c>
      <c r="F251" s="709" t="s">
        <v>1394</v>
      </c>
      <c r="G251" s="708" t="s">
        <v>136</v>
      </c>
      <c r="H251" s="708" t="s">
        <v>90</v>
      </c>
      <c r="I251" s="708" t="s">
        <v>2299</v>
      </c>
      <c r="J251" s="708" t="s">
        <v>995</v>
      </c>
      <c r="K251" s="708" t="s">
        <v>1002</v>
      </c>
      <c r="S251" s="940"/>
      <c r="T251" s="940"/>
    </row>
    <row r="252" spans="3:20" ht="45" hidden="1" customHeight="1" x14ac:dyDescent="0.3">
      <c r="C252" s="370"/>
      <c r="D252" s="364"/>
      <c r="E252" s="708"/>
      <c r="F252" s="709"/>
      <c r="G252" s="708"/>
      <c r="H252" s="708"/>
      <c r="I252" s="708"/>
      <c r="J252" s="368"/>
      <c r="K252" s="708"/>
      <c r="S252" s="940"/>
      <c r="T252" s="940"/>
    </row>
    <row r="253" spans="3:20" ht="45" hidden="1" customHeight="1" thickBot="1" x14ac:dyDescent="0.35">
      <c r="C253" s="370"/>
      <c r="D253" s="805"/>
      <c r="E253" s="805"/>
      <c r="F253" s="805"/>
      <c r="G253" s="468"/>
      <c r="H253" s="805"/>
      <c r="I253" s="805"/>
      <c r="J253" s="805"/>
      <c r="K253" s="805"/>
      <c r="S253" s="940"/>
      <c r="T253" s="940"/>
    </row>
    <row r="254" spans="3:20" ht="45" hidden="1" customHeight="1" thickBot="1" x14ac:dyDescent="0.35">
      <c r="C254" s="370"/>
      <c r="D254" s="1374" t="s">
        <v>458</v>
      </c>
      <c r="E254" s="1374"/>
      <c r="F254" s="1374"/>
      <c r="G254" s="1374"/>
      <c r="H254" s="1374"/>
      <c r="I254" s="1374"/>
      <c r="J254" s="1374"/>
      <c r="K254" s="1374"/>
      <c r="L254" s="1374"/>
      <c r="M254" s="1374"/>
      <c r="N254" s="1374"/>
      <c r="O254" s="1374"/>
      <c r="P254" s="1374"/>
      <c r="Q254" s="1374"/>
      <c r="R254" s="1374"/>
      <c r="S254" s="1377"/>
      <c r="T254" s="940"/>
    </row>
    <row r="255" spans="3:20" ht="45" hidden="1" customHeight="1" x14ac:dyDescent="0.3">
      <c r="C255" s="370"/>
      <c r="D255" s="1376" t="s">
        <v>459</v>
      </c>
      <c r="E255" s="1376"/>
      <c r="F255" s="1376"/>
      <c r="G255" s="1376"/>
      <c r="H255" s="1376"/>
      <c r="I255" s="1376"/>
      <c r="J255" s="1376"/>
      <c r="K255" s="1376"/>
      <c r="S255" s="940"/>
      <c r="T255" s="940"/>
    </row>
    <row r="256" spans="3:20" ht="45" hidden="1" customHeight="1" x14ac:dyDescent="0.3">
      <c r="C256" s="370"/>
      <c r="D256" s="822" t="s">
        <v>9</v>
      </c>
      <c r="E256" s="708" t="s">
        <v>12</v>
      </c>
      <c r="F256" s="708" t="s">
        <v>460</v>
      </c>
      <c r="G256" s="709" t="s">
        <v>461</v>
      </c>
      <c r="H256" s="708" t="s">
        <v>462</v>
      </c>
      <c r="I256" s="708" t="s">
        <v>349</v>
      </c>
      <c r="J256" s="708" t="s">
        <v>463</v>
      </c>
      <c r="K256" s="708" t="s">
        <v>464</v>
      </c>
      <c r="S256" s="940"/>
      <c r="T256" s="940"/>
    </row>
    <row r="257" spans="3:20" ht="45" hidden="1" customHeight="1" x14ac:dyDescent="0.3">
      <c r="C257" s="370"/>
      <c r="D257" s="739">
        <v>1</v>
      </c>
      <c r="E257" s="557" t="s">
        <v>470</v>
      </c>
      <c r="F257" s="558" t="s">
        <v>970</v>
      </c>
      <c r="G257" s="557" t="s">
        <v>23</v>
      </c>
      <c r="H257" s="557" t="s">
        <v>2300</v>
      </c>
      <c r="I257" s="362" t="s">
        <v>2301</v>
      </c>
      <c r="J257" s="718" t="s">
        <v>220</v>
      </c>
      <c r="K257" s="718" t="s">
        <v>112</v>
      </c>
      <c r="S257" s="940"/>
      <c r="T257" s="940"/>
    </row>
    <row r="258" spans="3:20" ht="45" hidden="1" customHeight="1" x14ac:dyDescent="0.3">
      <c r="C258" s="370"/>
      <c r="D258" s="739">
        <v>2</v>
      </c>
      <c r="E258" s="557" t="s">
        <v>470</v>
      </c>
      <c r="F258" s="558" t="s">
        <v>953</v>
      </c>
      <c r="G258" s="557" t="s">
        <v>23</v>
      </c>
      <c r="H258" s="557" t="s">
        <v>2300</v>
      </c>
      <c r="I258" s="362" t="s">
        <v>2302</v>
      </c>
      <c r="J258" s="740" t="s">
        <v>2303</v>
      </c>
      <c r="K258" s="718" t="s">
        <v>112</v>
      </c>
      <c r="S258" s="940"/>
      <c r="T258" s="940"/>
    </row>
    <row r="259" spans="3:20" ht="45" hidden="1" customHeight="1" x14ac:dyDescent="0.3">
      <c r="C259" s="370"/>
      <c r="D259" s="739">
        <v>3</v>
      </c>
      <c r="E259" s="557" t="s">
        <v>2304</v>
      </c>
      <c r="F259" s="558" t="s">
        <v>2305</v>
      </c>
      <c r="G259" s="557" t="s">
        <v>23</v>
      </c>
      <c r="H259" s="557" t="s">
        <v>2300</v>
      </c>
      <c r="I259" s="741" t="s">
        <v>2306</v>
      </c>
      <c r="J259" s="740" t="s">
        <v>2307</v>
      </c>
      <c r="K259" s="718" t="s">
        <v>112</v>
      </c>
      <c r="S259" s="940"/>
      <c r="T259" s="940"/>
    </row>
    <row r="260" spans="3:20" ht="45" customHeight="1" thickBot="1" x14ac:dyDescent="0.35">
      <c r="C260" s="370"/>
      <c r="D260" s="959"/>
      <c r="E260" s="900"/>
      <c r="F260" s="960"/>
      <c r="G260" s="900"/>
      <c r="H260" s="900"/>
      <c r="I260" s="483"/>
      <c r="J260" s="961"/>
      <c r="K260" s="961"/>
      <c r="S260" s="940"/>
      <c r="T260" s="940"/>
    </row>
    <row r="261" spans="3:20" ht="45" customHeight="1" thickBot="1" x14ac:dyDescent="0.35">
      <c r="C261" s="370"/>
      <c r="D261" s="1374" t="s">
        <v>2308</v>
      </c>
      <c r="E261" s="1374"/>
      <c r="F261" s="1374"/>
      <c r="G261" s="1374"/>
      <c r="H261" s="1374"/>
      <c r="I261" s="1374"/>
      <c r="J261" s="1374"/>
      <c r="K261" s="1374"/>
      <c r="L261" s="1374"/>
      <c r="M261" s="1374"/>
      <c r="N261" s="1374"/>
      <c r="O261" s="1374"/>
      <c r="P261" s="1374"/>
      <c r="Q261" s="1374"/>
      <c r="R261" s="1374"/>
      <c r="S261" s="1377"/>
      <c r="T261" s="940"/>
    </row>
    <row r="262" spans="3:20" ht="45" customHeight="1" thickBot="1" x14ac:dyDescent="0.35">
      <c r="C262" s="370"/>
      <c r="T262" s="940"/>
    </row>
    <row r="263" spans="3:20" ht="45" customHeight="1" thickBot="1" x14ac:dyDescent="0.4">
      <c r="C263" s="370"/>
      <c r="D263" s="1374" t="s">
        <v>477</v>
      </c>
      <c r="E263" s="1377"/>
      <c r="F263" s="488">
        <f>I280</f>
        <v>9850000</v>
      </c>
      <c r="G263" s="1378"/>
      <c r="H263" s="1379"/>
      <c r="I263" s="1379"/>
      <c r="J263" s="1379"/>
      <c r="K263" s="468"/>
      <c r="L263" s="468"/>
      <c r="M263" s="468"/>
      <c r="N263" s="468"/>
      <c r="O263" s="468"/>
      <c r="P263" s="468"/>
      <c r="Q263" s="468"/>
      <c r="R263" s="468"/>
      <c r="S263" s="942"/>
      <c r="T263" s="940"/>
    </row>
    <row r="264" spans="3:20" ht="45" customHeight="1" x14ac:dyDescent="0.3">
      <c r="C264" s="370"/>
      <c r="D264" s="742" t="s">
        <v>478</v>
      </c>
      <c r="E264" s="743" t="s">
        <v>479</v>
      </c>
      <c r="F264" s="743" t="s">
        <v>480</v>
      </c>
      <c r="G264" s="709" t="s">
        <v>481</v>
      </c>
      <c r="H264" s="708" t="s">
        <v>482</v>
      </c>
      <c r="I264" s="708" t="s">
        <v>483</v>
      </c>
      <c r="J264" s="708" t="s">
        <v>484</v>
      </c>
      <c r="S264" s="940"/>
      <c r="T264" s="940"/>
    </row>
    <row r="265" spans="3:20" ht="45" customHeight="1" x14ac:dyDescent="0.3">
      <c r="C265" s="370"/>
      <c r="D265" s="822">
        <v>1</v>
      </c>
      <c r="E265" s="362" t="s">
        <v>485</v>
      </c>
      <c r="F265" s="362" t="s">
        <v>486</v>
      </c>
      <c r="G265" s="744">
        <v>250000</v>
      </c>
      <c r="H265" s="745"/>
      <c r="I265" s="745">
        <f>G265*H265</f>
        <v>0</v>
      </c>
      <c r="J265" s="746"/>
      <c r="S265" s="940"/>
      <c r="T265" s="940"/>
    </row>
    <row r="266" spans="3:20" ht="45" customHeight="1" x14ac:dyDescent="0.3">
      <c r="C266" s="370"/>
      <c r="D266" s="822">
        <v>2</v>
      </c>
      <c r="E266" s="362" t="s">
        <v>487</v>
      </c>
      <c r="F266" s="362" t="s">
        <v>488</v>
      </c>
      <c r="G266" s="744">
        <v>5000000</v>
      </c>
      <c r="H266" s="747"/>
      <c r="I266" s="747">
        <f t="shared" ref="I266:I279" si="0">G266*H266</f>
        <v>0</v>
      </c>
      <c r="J266" s="746"/>
      <c r="S266" s="940"/>
      <c r="T266" s="940"/>
    </row>
    <row r="267" spans="3:20" ht="45" customHeight="1" x14ac:dyDescent="0.3">
      <c r="C267" s="370"/>
      <c r="D267" s="822">
        <v>3</v>
      </c>
      <c r="E267" s="362" t="s">
        <v>489</v>
      </c>
      <c r="F267" s="362" t="s">
        <v>486</v>
      </c>
      <c r="G267" s="744">
        <v>5000</v>
      </c>
      <c r="H267" s="745"/>
      <c r="I267" s="745">
        <f t="shared" si="0"/>
        <v>0</v>
      </c>
      <c r="J267" s="746"/>
      <c r="S267" s="940"/>
      <c r="T267" s="940"/>
    </row>
    <row r="268" spans="3:20" ht="45" customHeight="1" x14ac:dyDescent="0.3">
      <c r="C268" s="370"/>
      <c r="D268" s="822">
        <v>4</v>
      </c>
      <c r="E268" s="362" t="s">
        <v>490</v>
      </c>
      <c r="F268" s="362" t="s">
        <v>488</v>
      </c>
      <c r="G268" s="744">
        <v>250000</v>
      </c>
      <c r="H268" s="745"/>
      <c r="I268" s="745">
        <f t="shared" si="0"/>
        <v>0</v>
      </c>
      <c r="J268" s="746"/>
      <c r="S268" s="940"/>
      <c r="T268" s="940"/>
    </row>
    <row r="269" spans="3:20" ht="45" customHeight="1" x14ac:dyDescent="0.3">
      <c r="C269" s="370"/>
      <c r="D269" s="822">
        <v>5</v>
      </c>
      <c r="E269" s="362" t="s">
        <v>491</v>
      </c>
      <c r="F269" s="362" t="s">
        <v>488</v>
      </c>
      <c r="G269" s="744">
        <v>100000</v>
      </c>
      <c r="H269" s="745"/>
      <c r="I269" s="745">
        <f t="shared" si="0"/>
        <v>0</v>
      </c>
      <c r="J269" s="746"/>
      <c r="N269" s="805"/>
      <c r="O269" s="805"/>
      <c r="P269" s="805"/>
      <c r="Q269" s="805"/>
      <c r="R269" s="805"/>
      <c r="S269" s="947"/>
      <c r="T269" s="940"/>
    </row>
    <row r="270" spans="3:20" ht="45" customHeight="1" x14ac:dyDescent="0.3">
      <c r="C270" s="370"/>
      <c r="D270" s="822">
        <v>6</v>
      </c>
      <c r="E270" s="362" t="s">
        <v>492</v>
      </c>
      <c r="F270" s="362" t="s">
        <v>488</v>
      </c>
      <c r="G270" s="744">
        <v>1500000</v>
      </c>
      <c r="H270" s="745">
        <f>1+1</f>
        <v>2</v>
      </c>
      <c r="I270" s="745">
        <f>G270*H270</f>
        <v>3000000</v>
      </c>
      <c r="J270" s="746"/>
      <c r="S270" s="940"/>
      <c r="T270" s="940"/>
    </row>
    <row r="271" spans="3:20" ht="45" customHeight="1" x14ac:dyDescent="0.3">
      <c r="C271" s="370"/>
      <c r="D271" s="822">
        <v>7</v>
      </c>
      <c r="E271" s="362" t="s">
        <v>493</v>
      </c>
      <c r="F271" s="362" t="s">
        <v>488</v>
      </c>
      <c r="G271" s="744">
        <v>350000</v>
      </c>
      <c r="H271" s="745">
        <v>1</v>
      </c>
      <c r="I271" s="745">
        <f>G271*H271</f>
        <v>350000</v>
      </c>
      <c r="J271" s="746"/>
      <c r="S271" s="940"/>
      <c r="T271" s="940"/>
    </row>
    <row r="272" spans="3:20" ht="45" customHeight="1" x14ac:dyDescent="0.3">
      <c r="C272" s="370"/>
      <c r="D272" s="538">
        <v>8</v>
      </c>
      <c r="E272" s="362" t="s">
        <v>494</v>
      </c>
      <c r="F272" s="362" t="s">
        <v>495</v>
      </c>
      <c r="G272" s="744">
        <v>175000</v>
      </c>
      <c r="H272" s="745"/>
      <c r="I272" s="745">
        <f t="shared" si="0"/>
        <v>0</v>
      </c>
      <c r="J272" s="746"/>
      <c r="S272" s="940"/>
      <c r="T272" s="940"/>
    </row>
    <row r="273" spans="3:20" ht="45" customHeight="1" x14ac:dyDescent="0.3">
      <c r="C273" s="370"/>
      <c r="D273" s="822">
        <v>9</v>
      </c>
      <c r="E273" s="362" t="s">
        <v>496</v>
      </c>
      <c r="F273" s="362" t="s">
        <v>488</v>
      </c>
      <c r="G273" s="744">
        <v>500000</v>
      </c>
      <c r="H273" s="745"/>
      <c r="I273" s="745">
        <f t="shared" si="0"/>
        <v>0</v>
      </c>
      <c r="J273" s="746"/>
      <c r="S273" s="940"/>
      <c r="T273" s="940"/>
    </row>
    <row r="274" spans="3:20" ht="45" customHeight="1" x14ac:dyDescent="0.3">
      <c r="C274" s="370"/>
      <c r="D274" s="822">
        <v>10</v>
      </c>
      <c r="E274" s="362" t="s">
        <v>497</v>
      </c>
      <c r="F274" s="362" t="s">
        <v>486</v>
      </c>
      <c r="G274" s="744">
        <v>10000</v>
      </c>
      <c r="H274" s="745"/>
      <c r="I274" s="745">
        <f t="shared" si="0"/>
        <v>0</v>
      </c>
      <c r="J274" s="746"/>
      <c r="S274" s="940"/>
      <c r="T274" s="940"/>
    </row>
    <row r="275" spans="3:20" ht="45" customHeight="1" x14ac:dyDescent="0.3">
      <c r="C275" s="370"/>
      <c r="D275" s="538">
        <v>11</v>
      </c>
      <c r="E275" s="362" t="s">
        <v>498</v>
      </c>
      <c r="F275" s="362" t="s">
        <v>488</v>
      </c>
      <c r="G275" s="744">
        <v>1000000</v>
      </c>
      <c r="H275" s="745">
        <f>3+3</f>
        <v>6</v>
      </c>
      <c r="I275" s="745">
        <f t="shared" si="0"/>
        <v>6000000</v>
      </c>
      <c r="J275" s="747"/>
      <c r="S275" s="940"/>
      <c r="T275" s="940"/>
    </row>
    <row r="276" spans="3:20" ht="45" customHeight="1" x14ac:dyDescent="0.3">
      <c r="C276" s="370"/>
      <c r="D276" s="822">
        <v>12</v>
      </c>
      <c r="E276" s="362" t="s">
        <v>499</v>
      </c>
      <c r="F276" s="362" t="s">
        <v>488</v>
      </c>
      <c r="G276" s="744">
        <v>500000</v>
      </c>
      <c r="H276" s="745">
        <v>1</v>
      </c>
      <c r="I276" s="745">
        <f t="shared" si="0"/>
        <v>500000</v>
      </c>
      <c r="J276" s="746"/>
      <c r="S276" s="940"/>
      <c r="T276" s="940"/>
    </row>
    <row r="277" spans="3:20" ht="45" customHeight="1" x14ac:dyDescent="0.3">
      <c r="C277" s="370"/>
      <c r="D277" s="822">
        <v>13</v>
      </c>
      <c r="E277" s="362" t="s">
        <v>500</v>
      </c>
      <c r="F277" s="362" t="s">
        <v>488</v>
      </c>
      <c r="G277" s="744">
        <v>250000</v>
      </c>
      <c r="H277" s="745"/>
      <c r="I277" s="745">
        <f t="shared" si="0"/>
        <v>0</v>
      </c>
      <c r="J277" s="746"/>
      <c r="S277" s="940"/>
      <c r="T277" s="940"/>
    </row>
    <row r="278" spans="3:20" ht="45" customHeight="1" x14ac:dyDescent="0.3">
      <c r="C278" s="370"/>
      <c r="D278" s="822">
        <v>14</v>
      </c>
      <c r="E278" s="362" t="s">
        <v>1016</v>
      </c>
      <c r="F278" s="362" t="s">
        <v>488</v>
      </c>
      <c r="G278" s="744">
        <v>500000</v>
      </c>
      <c r="H278" s="745"/>
      <c r="I278" s="745">
        <f t="shared" si="0"/>
        <v>0</v>
      </c>
      <c r="J278" s="746"/>
      <c r="S278" s="940"/>
      <c r="T278" s="940"/>
    </row>
    <row r="279" spans="3:20" ht="45" customHeight="1" x14ac:dyDescent="0.3">
      <c r="C279" s="370"/>
      <c r="D279" s="822">
        <v>15</v>
      </c>
      <c r="E279" s="362" t="s">
        <v>502</v>
      </c>
      <c r="F279" s="362"/>
      <c r="G279" s="744"/>
      <c r="H279" s="745"/>
      <c r="I279" s="745">
        <f t="shared" si="0"/>
        <v>0</v>
      </c>
      <c r="J279" s="746"/>
      <c r="S279" s="940"/>
      <c r="T279" s="940"/>
    </row>
    <row r="280" spans="3:20" x14ac:dyDescent="0.3">
      <c r="C280" s="370"/>
      <c r="D280" s="1370" t="s">
        <v>503</v>
      </c>
      <c r="E280" s="1370"/>
      <c r="F280" s="1370"/>
      <c r="G280" s="1370"/>
      <c r="H280" s="1371"/>
      <c r="I280" s="746">
        <f>SUM(I265:I279)</f>
        <v>9850000</v>
      </c>
      <c r="J280" s="708"/>
      <c r="S280" s="940"/>
      <c r="T280" s="940"/>
    </row>
    <row r="281" spans="3:20" x14ac:dyDescent="0.3">
      <c r="C281" s="370"/>
      <c r="D281" s="1372"/>
      <c r="E281" s="1372"/>
      <c r="F281" s="1372"/>
      <c r="G281" s="1372"/>
      <c r="H281" s="1372"/>
      <c r="I281" s="1372"/>
      <c r="J281" s="1372"/>
      <c r="S281" s="940"/>
      <c r="T281" s="940"/>
    </row>
    <row r="282" spans="3:20" ht="18" thickBot="1" x14ac:dyDescent="0.35">
      <c r="C282" s="750"/>
      <c r="D282" s="748"/>
      <c r="E282" s="748"/>
      <c r="F282" s="748"/>
      <c r="G282" s="748"/>
      <c r="H282" s="748"/>
      <c r="I282" s="748"/>
      <c r="J282" s="748"/>
      <c r="K282" s="749"/>
      <c r="L282" s="749"/>
      <c r="M282" s="749"/>
      <c r="N282" s="749"/>
      <c r="O282" s="749"/>
      <c r="P282" s="749"/>
      <c r="Q282" s="749"/>
      <c r="R282" s="749"/>
      <c r="S282" s="950"/>
      <c r="T282" s="940"/>
    </row>
    <row r="283" spans="3:20" x14ac:dyDescent="0.3">
      <c r="C283" s="370"/>
      <c r="D283" s="1427"/>
      <c r="E283" s="1427"/>
      <c r="T283" s="370"/>
    </row>
    <row r="284" spans="3:20" ht="18" thickBot="1" x14ac:dyDescent="0.35">
      <c r="C284" s="750"/>
      <c r="D284" s="748"/>
      <c r="E284" s="748"/>
      <c r="F284" s="748"/>
      <c r="G284" s="748"/>
      <c r="H284" s="748"/>
      <c r="I284" s="748"/>
      <c r="J284" s="748"/>
      <c r="K284" s="748"/>
      <c r="L284" s="748"/>
      <c r="M284" s="748"/>
      <c r="N284" s="748"/>
      <c r="O284" s="748"/>
      <c r="P284" s="748"/>
      <c r="Q284" s="748"/>
      <c r="R284" s="748"/>
      <c r="S284" s="748"/>
      <c r="T284" s="750"/>
    </row>
    <row r="285" spans="3:20" x14ac:dyDescent="0.3">
      <c r="T285" s="370"/>
    </row>
    <row r="286" spans="3:20" ht="18" thickBot="1" x14ac:dyDescent="0.35">
      <c r="T286" s="750"/>
    </row>
  </sheetData>
  <sortState ref="D184:M190">
    <sortCondition ref="G184:G190"/>
  </sortState>
  <mergeCells count="41">
    <mergeCell ref="D52:S52"/>
    <mergeCell ref="D82:S82"/>
    <mergeCell ref="D77:N77"/>
    <mergeCell ref="D76:S76"/>
    <mergeCell ref="D59:S59"/>
    <mergeCell ref="D12:S16"/>
    <mergeCell ref="D280:H280"/>
    <mergeCell ref="D283:E283"/>
    <mergeCell ref="D238:K238"/>
    <mergeCell ref="D246:S246"/>
    <mergeCell ref="D247:K247"/>
    <mergeCell ref="D254:S254"/>
    <mergeCell ref="D255:K255"/>
    <mergeCell ref="D261:S261"/>
    <mergeCell ref="D263:E263"/>
    <mergeCell ref="D214:K214"/>
    <mergeCell ref="D215:K215"/>
    <mergeCell ref="D237:S237"/>
    <mergeCell ref="D60:P60"/>
    <mergeCell ref="D89:M89"/>
    <mergeCell ref="D83:P83"/>
    <mergeCell ref="D281:J281"/>
    <mergeCell ref="D90:N90"/>
    <mergeCell ref="D121:L121"/>
    <mergeCell ref="D120:K120"/>
    <mergeCell ref="N89:S89"/>
    <mergeCell ref="D182:K182"/>
    <mergeCell ref="D197:S197"/>
    <mergeCell ref="D212:S212"/>
    <mergeCell ref="D213:K213"/>
    <mergeCell ref="D112:S112"/>
    <mergeCell ref="D113:K113"/>
    <mergeCell ref="D130:S130"/>
    <mergeCell ref="D131:P131"/>
    <mergeCell ref="D181:S181"/>
    <mergeCell ref="G263:J263"/>
    <mergeCell ref="D21:L21"/>
    <mergeCell ref="D25:S25"/>
    <mergeCell ref="D27:S27"/>
    <mergeCell ref="D28:P28"/>
    <mergeCell ref="D51:S51"/>
  </mergeCells>
  <phoneticPr fontId="20" type="noConversion"/>
  <pageMargins left="0.7" right="0.7" top="0.75" bottom="0.75" header="0.3" footer="0.3"/>
  <pageSetup scale="61"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L12"/>
  <sheetViews>
    <sheetView workbookViewId="0">
      <selection activeCell="G8" sqref="G8:H8"/>
    </sheetView>
  </sheetViews>
  <sheetFormatPr defaultRowHeight="15" x14ac:dyDescent="0.25"/>
  <cols>
    <col min="6" max="6" width="14.85546875" bestFit="1" customWidth="1"/>
  </cols>
  <sheetData>
    <row r="5" spans="4:12" x14ac:dyDescent="0.25">
      <c r="D5" t="s">
        <v>3889</v>
      </c>
      <c r="E5" t="s">
        <v>136</v>
      </c>
      <c r="F5" t="s">
        <v>3890</v>
      </c>
      <c r="G5" t="s">
        <v>3891</v>
      </c>
      <c r="H5" t="s">
        <v>1025</v>
      </c>
      <c r="I5" t="s">
        <v>227</v>
      </c>
      <c r="J5" t="s">
        <v>3892</v>
      </c>
      <c r="K5">
        <v>16</v>
      </c>
      <c r="L5" t="s">
        <v>3893</v>
      </c>
    </row>
    <row r="6" spans="4:12" x14ac:dyDescent="0.25">
      <c r="D6" t="s">
        <v>1998</v>
      </c>
      <c r="E6" t="s">
        <v>136</v>
      </c>
      <c r="F6" t="s">
        <v>3894</v>
      </c>
      <c r="G6" t="s">
        <v>3895</v>
      </c>
      <c r="H6" t="s">
        <v>1025</v>
      </c>
      <c r="I6" t="s">
        <v>3896</v>
      </c>
      <c r="J6" t="s">
        <v>3897</v>
      </c>
      <c r="K6">
        <v>51</v>
      </c>
      <c r="L6" t="s">
        <v>3893</v>
      </c>
    </row>
    <row r="7" spans="4:12" x14ac:dyDescent="0.25">
      <c r="D7" t="s">
        <v>2229</v>
      </c>
      <c r="E7" t="s">
        <v>28</v>
      </c>
      <c r="F7" t="s">
        <v>2230</v>
      </c>
      <c r="G7" t="s">
        <v>2231</v>
      </c>
      <c r="H7" t="s">
        <v>2232</v>
      </c>
      <c r="I7" t="s">
        <v>2233</v>
      </c>
      <c r="J7" t="s">
        <v>2234</v>
      </c>
      <c r="K7">
        <v>19</v>
      </c>
      <c r="L7" t="s">
        <v>112</v>
      </c>
    </row>
    <row r="8" spans="4:12" x14ac:dyDescent="0.25">
      <c r="D8" t="s">
        <v>3898</v>
      </c>
      <c r="E8" t="s">
        <v>23</v>
      </c>
      <c r="F8" t="s">
        <v>2236</v>
      </c>
      <c r="G8" t="s">
        <v>2237</v>
      </c>
      <c r="H8" t="s">
        <v>366</v>
      </c>
      <c r="I8" t="s">
        <v>2238</v>
      </c>
      <c r="J8" t="s">
        <v>703</v>
      </c>
      <c r="K8">
        <v>29</v>
      </c>
      <c r="L8" t="s">
        <v>332</v>
      </c>
    </row>
    <row r="9" spans="4:12" x14ac:dyDescent="0.25">
      <c r="D9" t="s">
        <v>2244</v>
      </c>
      <c r="E9" t="s">
        <v>23</v>
      </c>
      <c r="F9" t="s">
        <v>3899</v>
      </c>
      <c r="G9" t="s">
        <v>2237</v>
      </c>
      <c r="H9" t="s">
        <v>366</v>
      </c>
      <c r="I9" t="s">
        <v>1381</v>
      </c>
      <c r="J9" t="s">
        <v>471</v>
      </c>
      <c r="K9">
        <v>19</v>
      </c>
      <c r="L9" t="s">
        <v>332</v>
      </c>
    </row>
    <row r="10" spans="4:12" x14ac:dyDescent="0.25">
      <c r="D10">
        <v>44717</v>
      </c>
      <c r="E10" t="s">
        <v>23</v>
      </c>
      <c r="F10" t="s">
        <v>3900</v>
      </c>
      <c r="G10" t="s">
        <v>2237</v>
      </c>
      <c r="H10" t="s">
        <v>366</v>
      </c>
      <c r="I10" t="s">
        <v>2240</v>
      </c>
      <c r="J10" t="s">
        <v>2241</v>
      </c>
      <c r="K10">
        <v>5</v>
      </c>
      <c r="L10" t="s">
        <v>332</v>
      </c>
    </row>
    <row r="11" spans="4:12" x14ac:dyDescent="0.25">
      <c r="D11" t="s">
        <v>3901</v>
      </c>
      <c r="E11" t="s">
        <v>23</v>
      </c>
      <c r="F11" t="s">
        <v>3902</v>
      </c>
      <c r="G11" t="s">
        <v>2237</v>
      </c>
      <c r="H11" t="s">
        <v>366</v>
      </c>
      <c r="I11" t="s">
        <v>3903</v>
      </c>
      <c r="J11" t="s">
        <v>703</v>
      </c>
      <c r="K11">
        <v>5</v>
      </c>
      <c r="L11" t="s">
        <v>332</v>
      </c>
    </row>
    <row r="12" spans="4:12" x14ac:dyDescent="0.25">
      <c r="D12" t="s">
        <v>3904</v>
      </c>
      <c r="E12" t="s">
        <v>98</v>
      </c>
      <c r="F12" t="s">
        <v>1767</v>
      </c>
      <c r="G12" t="s">
        <v>1736</v>
      </c>
      <c r="H12" t="s">
        <v>3550</v>
      </c>
      <c r="I12" t="s">
        <v>295</v>
      </c>
      <c r="J12" t="s">
        <v>3852</v>
      </c>
      <c r="K12">
        <v>12</v>
      </c>
      <c r="L12" t="s">
        <v>112</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5" x14ac:dyDescent="0.25"/>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6"/>
  <sheetViews>
    <sheetView workbookViewId="0">
      <selection activeCell="C3" sqref="C3:K6"/>
    </sheetView>
  </sheetViews>
  <sheetFormatPr defaultRowHeight="15" x14ac:dyDescent="0.25"/>
  <sheetData>
    <row r="3" spans="3:11" x14ac:dyDescent="0.25">
      <c r="C3" t="s">
        <v>2251</v>
      </c>
      <c r="D3" t="s">
        <v>1678</v>
      </c>
      <c r="E3" t="s">
        <v>2171</v>
      </c>
      <c r="F3" t="s">
        <v>1804</v>
      </c>
      <c r="G3" t="s">
        <v>1025</v>
      </c>
      <c r="H3" t="s">
        <v>295</v>
      </c>
      <c r="I3" t="s">
        <v>396</v>
      </c>
      <c r="J3" t="s">
        <v>2252</v>
      </c>
      <c r="K3" t="s">
        <v>2253</v>
      </c>
    </row>
    <row r="4" spans="3:11" x14ac:dyDescent="0.25">
      <c r="D4" t="s">
        <v>1749</v>
      </c>
      <c r="E4" t="s">
        <v>2179</v>
      </c>
      <c r="F4" t="s">
        <v>2254</v>
      </c>
      <c r="G4" t="s">
        <v>1025</v>
      </c>
      <c r="H4" t="s">
        <v>295</v>
      </c>
      <c r="I4" t="s">
        <v>2181</v>
      </c>
      <c r="J4" t="s">
        <v>1806</v>
      </c>
      <c r="K4" t="s">
        <v>2253</v>
      </c>
    </row>
    <row r="5" spans="3:11" x14ac:dyDescent="0.25">
      <c r="C5" t="s">
        <v>2251</v>
      </c>
      <c r="D5" t="s">
        <v>1678</v>
      </c>
      <c r="E5" t="s">
        <v>1849</v>
      </c>
      <c r="F5" t="s">
        <v>1831</v>
      </c>
      <c r="G5" t="s">
        <v>1025</v>
      </c>
      <c r="H5" t="s">
        <v>295</v>
      </c>
      <c r="I5" t="s">
        <v>1833</v>
      </c>
      <c r="J5" t="s">
        <v>1785</v>
      </c>
      <c r="K5" t="s">
        <v>332</v>
      </c>
    </row>
    <row r="6" spans="3:11" x14ac:dyDescent="0.25">
      <c r="D6" t="s">
        <v>1678</v>
      </c>
      <c r="E6" t="s">
        <v>1792</v>
      </c>
      <c r="F6" t="s">
        <v>1794</v>
      </c>
      <c r="G6" t="s">
        <v>366</v>
      </c>
      <c r="H6" t="s">
        <v>295</v>
      </c>
      <c r="I6" t="s">
        <v>1798</v>
      </c>
      <c r="J6" t="s">
        <v>3905</v>
      </c>
      <c r="K6" t="s">
        <v>2253</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L12"/>
  <sheetViews>
    <sheetView workbookViewId="0">
      <selection activeCell="I4" sqref="I4:I12"/>
    </sheetView>
  </sheetViews>
  <sheetFormatPr defaultRowHeight="15" x14ac:dyDescent="0.25"/>
  <sheetData>
    <row r="3" spans="6:12" x14ac:dyDescent="0.25">
      <c r="F3" t="s">
        <v>2231</v>
      </c>
      <c r="G3" t="s">
        <v>1025</v>
      </c>
      <c r="H3" t="s">
        <v>2233</v>
      </c>
      <c r="I3" t="s">
        <v>112</v>
      </c>
    </row>
    <row r="4" spans="6:12" x14ac:dyDescent="0.25">
      <c r="F4">
        <v>2</v>
      </c>
      <c r="G4" t="s">
        <v>28</v>
      </c>
      <c r="H4" t="s">
        <v>3906</v>
      </c>
      <c r="I4" t="s">
        <v>2231</v>
      </c>
      <c r="J4" t="s">
        <v>2232</v>
      </c>
      <c r="K4" t="s">
        <v>2233</v>
      </c>
      <c r="L4" t="s">
        <v>966</v>
      </c>
    </row>
    <row r="5" spans="6:12" x14ac:dyDescent="0.25">
      <c r="F5">
        <v>3</v>
      </c>
      <c r="G5" t="s">
        <v>136</v>
      </c>
      <c r="H5" t="s">
        <v>3907</v>
      </c>
      <c r="I5" t="s">
        <v>2984</v>
      </c>
      <c r="J5" t="s">
        <v>1025</v>
      </c>
      <c r="K5" t="s">
        <v>3908</v>
      </c>
      <c r="L5" t="s">
        <v>966</v>
      </c>
    </row>
    <row r="6" spans="6:12" x14ac:dyDescent="0.25">
      <c r="F6">
        <v>4</v>
      </c>
      <c r="G6" t="s">
        <v>23</v>
      </c>
      <c r="H6" t="s">
        <v>2236</v>
      </c>
      <c r="I6" t="s">
        <v>2237</v>
      </c>
      <c r="J6" t="s">
        <v>366</v>
      </c>
      <c r="K6" t="s">
        <v>3909</v>
      </c>
      <c r="L6" t="s">
        <v>112</v>
      </c>
    </row>
    <row r="7" spans="6:12" x14ac:dyDescent="0.25">
      <c r="F7">
        <v>5</v>
      </c>
      <c r="G7" t="s">
        <v>23</v>
      </c>
      <c r="H7" t="s">
        <v>2239</v>
      </c>
      <c r="I7" t="s">
        <v>2237</v>
      </c>
      <c r="J7" t="s">
        <v>366</v>
      </c>
      <c r="K7" t="s">
        <v>2240</v>
      </c>
      <c r="L7" t="s">
        <v>112</v>
      </c>
    </row>
    <row r="8" spans="6:12" x14ac:dyDescent="0.25">
      <c r="F8">
        <v>6</v>
      </c>
      <c r="G8" t="s">
        <v>1678</v>
      </c>
      <c r="H8" t="s">
        <v>2171</v>
      </c>
      <c r="I8" t="s">
        <v>1804</v>
      </c>
      <c r="J8" t="s">
        <v>1841</v>
      </c>
      <c r="K8" t="s">
        <v>295</v>
      </c>
      <c r="L8" t="s">
        <v>112</v>
      </c>
    </row>
    <row r="9" spans="6:12" x14ac:dyDescent="0.25">
      <c r="F9">
        <v>7</v>
      </c>
      <c r="G9" t="s">
        <v>1749</v>
      </c>
      <c r="H9" t="s">
        <v>2179</v>
      </c>
      <c r="I9" t="s">
        <v>2254</v>
      </c>
      <c r="J9" t="s">
        <v>1841</v>
      </c>
      <c r="K9" t="s">
        <v>295</v>
      </c>
      <c r="L9" t="s">
        <v>112</v>
      </c>
    </row>
    <row r="10" spans="6:12" x14ac:dyDescent="0.25">
      <c r="F10">
        <v>8</v>
      </c>
      <c r="G10" t="s">
        <v>1678</v>
      </c>
      <c r="H10" t="s">
        <v>2212</v>
      </c>
      <c r="I10" t="s">
        <v>1804</v>
      </c>
      <c r="J10" t="s">
        <v>1841</v>
      </c>
      <c r="K10" t="s">
        <v>295</v>
      </c>
      <c r="L10" t="s">
        <v>112</v>
      </c>
    </row>
    <row r="11" spans="6:12" x14ac:dyDescent="0.25">
      <c r="F11">
        <v>9</v>
      </c>
      <c r="G11" t="s">
        <v>136</v>
      </c>
      <c r="H11" t="s">
        <v>3910</v>
      </c>
      <c r="I11" t="s">
        <v>2984</v>
      </c>
      <c r="K11" t="s">
        <v>3908</v>
      </c>
      <c r="L11" t="s">
        <v>966</v>
      </c>
    </row>
    <row r="12" spans="6:12" x14ac:dyDescent="0.25">
      <c r="F12">
        <v>10</v>
      </c>
      <c r="G12" t="s">
        <v>136</v>
      </c>
      <c r="H12" t="s">
        <v>3911</v>
      </c>
      <c r="I12" t="s">
        <v>2984</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P15"/>
  <sheetViews>
    <sheetView workbookViewId="0">
      <selection activeCell="F9" sqref="F9"/>
    </sheetView>
  </sheetViews>
  <sheetFormatPr defaultRowHeight="15" x14ac:dyDescent="0.25"/>
  <cols>
    <col min="3" max="3" width="10.42578125" style="51" bestFit="1" customWidth="1"/>
    <col min="5" max="5" width="22.140625" customWidth="1"/>
    <col min="6" max="6" width="21.42578125" customWidth="1"/>
    <col min="7" max="7" width="24.42578125" bestFit="1" customWidth="1"/>
    <col min="11" max="11" width="10.42578125" bestFit="1" customWidth="1"/>
  </cols>
  <sheetData>
    <row r="3" spans="3:16" x14ac:dyDescent="0.25">
      <c r="C3" s="80" t="s">
        <v>59</v>
      </c>
      <c r="D3" t="s">
        <v>12</v>
      </c>
      <c r="E3" t="s">
        <v>60</v>
      </c>
      <c r="F3" t="s">
        <v>61</v>
      </c>
      <c r="G3" t="s">
        <v>3912</v>
      </c>
      <c r="H3" s="1" t="s">
        <v>43</v>
      </c>
      <c r="I3" s="1" t="s">
        <v>14</v>
      </c>
      <c r="J3" s="1" t="s">
        <v>66</v>
      </c>
      <c r="K3" s="1" t="s">
        <v>67</v>
      </c>
      <c r="L3" s="1" t="s">
        <v>68</v>
      </c>
      <c r="M3" s="1" t="s">
        <v>21</v>
      </c>
    </row>
    <row r="4" spans="3:16" x14ac:dyDescent="0.25">
      <c r="C4" s="80">
        <v>44659</v>
      </c>
      <c r="D4" t="s">
        <v>28</v>
      </c>
      <c r="E4" t="s">
        <v>3913</v>
      </c>
      <c r="F4" t="s">
        <v>3914</v>
      </c>
      <c r="G4">
        <v>20.21</v>
      </c>
      <c r="H4" t="s">
        <v>1226</v>
      </c>
      <c r="I4" t="s">
        <v>1762</v>
      </c>
      <c r="J4" t="s">
        <v>798</v>
      </c>
      <c r="K4" t="s">
        <v>1763</v>
      </c>
      <c r="L4" s="51">
        <v>54</v>
      </c>
      <c r="M4" t="s">
        <v>3915</v>
      </c>
    </row>
    <row r="5" spans="3:16" ht="15.75" thickBot="1" x14ac:dyDescent="0.3">
      <c r="C5" s="80">
        <v>44729</v>
      </c>
      <c r="D5" t="s">
        <v>28</v>
      </c>
      <c r="E5" t="s">
        <v>1759</v>
      </c>
      <c r="F5" t="s">
        <v>1760</v>
      </c>
      <c r="G5">
        <v>20.7</v>
      </c>
      <c r="H5" t="s">
        <v>1226</v>
      </c>
      <c r="I5" t="s">
        <v>1762</v>
      </c>
      <c r="J5" t="s">
        <v>798</v>
      </c>
      <c r="K5" s="872">
        <v>44757</v>
      </c>
      <c r="L5" s="51">
        <v>42</v>
      </c>
      <c r="M5" t="s">
        <v>1765</v>
      </c>
    </row>
    <row r="6" spans="3:16" ht="15.75" thickBot="1" x14ac:dyDescent="0.3">
      <c r="C6" s="80" t="s">
        <v>1837</v>
      </c>
      <c r="D6" t="s">
        <v>1838</v>
      </c>
      <c r="E6" t="s">
        <v>1839</v>
      </c>
      <c r="F6" t="s">
        <v>1839</v>
      </c>
      <c r="G6" s="873">
        <v>31.321999999999999</v>
      </c>
      <c r="K6" s="872"/>
      <c r="L6" s="51"/>
      <c r="P6" s="80"/>
    </row>
    <row r="7" spans="3:16" x14ac:dyDescent="0.25">
      <c r="C7" s="80"/>
      <c r="K7" s="872"/>
      <c r="L7" s="51"/>
    </row>
    <row r="8" spans="3:16" x14ac:dyDescent="0.25">
      <c r="C8" s="80"/>
      <c r="K8" s="872"/>
      <c r="L8" s="51"/>
    </row>
    <row r="9" spans="3:16" x14ac:dyDescent="0.25">
      <c r="C9" s="80"/>
      <c r="K9" s="872"/>
      <c r="L9" s="51"/>
    </row>
    <row r="10" spans="3:16" x14ac:dyDescent="0.25">
      <c r="C10" s="80" t="s">
        <v>1771</v>
      </c>
      <c r="D10" t="s">
        <v>1678</v>
      </c>
      <c r="E10" t="s">
        <v>1772</v>
      </c>
      <c r="F10" t="s">
        <v>1773</v>
      </c>
      <c r="G10" t="s">
        <v>3916</v>
      </c>
      <c r="H10" t="s">
        <v>52</v>
      </c>
      <c r="I10" t="s">
        <v>1776</v>
      </c>
      <c r="J10" t="s">
        <v>1778</v>
      </c>
      <c r="K10" t="s">
        <v>1779</v>
      </c>
      <c r="L10" s="51" t="s">
        <v>1780</v>
      </c>
      <c r="M10" t="s">
        <v>1781</v>
      </c>
    </row>
    <row r="11" spans="3:16" x14ac:dyDescent="0.25">
      <c r="C11" s="80" t="s">
        <v>3917</v>
      </c>
      <c r="D11" t="s">
        <v>1678</v>
      </c>
      <c r="E11" t="s">
        <v>2212</v>
      </c>
      <c r="F11" t="s">
        <v>3918</v>
      </c>
      <c r="G11" t="s">
        <v>3916</v>
      </c>
      <c r="H11" t="s">
        <v>52</v>
      </c>
      <c r="I11" t="s">
        <v>1743</v>
      </c>
      <c r="J11" t="s">
        <v>85</v>
      </c>
      <c r="K11" t="s">
        <v>3919</v>
      </c>
      <c r="L11" t="s">
        <v>3920</v>
      </c>
      <c r="M11" t="s">
        <v>112</v>
      </c>
    </row>
    <row r="12" spans="3:16" x14ac:dyDescent="0.25">
      <c r="C12" s="80" t="s">
        <v>1771</v>
      </c>
      <c r="D12" t="s">
        <v>1678</v>
      </c>
      <c r="E12" t="s">
        <v>1782</v>
      </c>
      <c r="F12" t="s">
        <v>1783</v>
      </c>
      <c r="G12" t="s">
        <v>3916</v>
      </c>
      <c r="H12" t="s">
        <v>52</v>
      </c>
      <c r="I12" t="s">
        <v>1776</v>
      </c>
      <c r="J12" t="s">
        <v>1778</v>
      </c>
      <c r="K12" t="s">
        <v>1784</v>
      </c>
      <c r="L12" t="s">
        <v>1785</v>
      </c>
      <c r="M12" t="s">
        <v>1786</v>
      </c>
    </row>
    <row r="13" spans="3:16" x14ac:dyDescent="0.25">
      <c r="C13" s="80" t="s">
        <v>1771</v>
      </c>
      <c r="D13" t="s">
        <v>1678</v>
      </c>
      <c r="E13" t="s">
        <v>1787</v>
      </c>
      <c r="F13" t="s">
        <v>1788</v>
      </c>
      <c r="G13" t="s">
        <v>3916</v>
      </c>
      <c r="H13" t="s">
        <v>52</v>
      </c>
      <c r="I13" t="s">
        <v>1776</v>
      </c>
      <c r="J13" t="s">
        <v>1778</v>
      </c>
      <c r="K13" t="s">
        <v>1789</v>
      </c>
      <c r="L13" t="s">
        <v>3921</v>
      </c>
      <c r="M13" t="s">
        <v>112</v>
      </c>
    </row>
    <row r="14" spans="3:16" x14ac:dyDescent="0.25">
      <c r="C14" s="80" t="s">
        <v>1791</v>
      </c>
      <c r="D14" t="s">
        <v>1678</v>
      </c>
      <c r="E14" t="s">
        <v>1792</v>
      </c>
      <c r="F14" t="s">
        <v>1793</v>
      </c>
      <c r="G14" t="s">
        <v>3916</v>
      </c>
      <c r="H14" t="s">
        <v>366</v>
      </c>
      <c r="I14" t="s">
        <v>1795</v>
      </c>
      <c r="J14" t="s">
        <v>1798</v>
      </c>
      <c r="K14" t="s">
        <v>1799</v>
      </c>
      <c r="L14" t="s">
        <v>3922</v>
      </c>
      <c r="M14" t="s">
        <v>112</v>
      </c>
    </row>
    <row r="15" spans="3:16" x14ac:dyDescent="0.25">
      <c r="C15" s="80" t="s">
        <v>1801</v>
      </c>
      <c r="D15" t="s">
        <v>1678</v>
      </c>
      <c r="E15" t="s">
        <v>1802</v>
      </c>
      <c r="F15" t="s">
        <v>1803</v>
      </c>
      <c r="G15" t="s">
        <v>3916</v>
      </c>
      <c r="H15" t="s">
        <v>52</v>
      </c>
      <c r="I15" t="s">
        <v>1743</v>
      </c>
      <c r="J15" t="s">
        <v>522</v>
      </c>
      <c r="K15" t="s">
        <v>1791</v>
      </c>
      <c r="L15" t="s">
        <v>2255</v>
      </c>
      <c r="M15" t="s">
        <v>112</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Q17"/>
  <sheetViews>
    <sheetView topLeftCell="G1" workbookViewId="0">
      <selection activeCell="P3" sqref="P3:P15"/>
    </sheetView>
  </sheetViews>
  <sheetFormatPr defaultRowHeight="15" x14ac:dyDescent="0.25"/>
  <cols>
    <col min="10" max="10" width="31.85546875" bestFit="1" customWidth="1"/>
    <col min="11" max="11" width="14.42578125" customWidth="1"/>
    <col min="12" max="12" width="24.85546875" bestFit="1" customWidth="1"/>
    <col min="13" max="13" width="24.85546875" customWidth="1"/>
    <col min="15" max="15" width="11.140625" bestFit="1" customWidth="1"/>
  </cols>
  <sheetData>
    <row r="2" spans="4:17" x14ac:dyDescent="0.25">
      <c r="L2" t="s">
        <v>3923</v>
      </c>
      <c r="M2" t="s">
        <v>3924</v>
      </c>
    </row>
    <row r="3" spans="4:17" x14ac:dyDescent="0.25">
      <c r="D3" s="809" t="s">
        <v>1179</v>
      </c>
      <c r="E3" s="809" t="s">
        <v>1180</v>
      </c>
      <c r="F3" s="809" t="s">
        <v>136</v>
      </c>
      <c r="G3" s="809">
        <v>61</v>
      </c>
      <c r="H3" s="809" t="s">
        <v>1181</v>
      </c>
      <c r="I3" s="809" t="s">
        <v>1182</v>
      </c>
      <c r="J3" s="809">
        <v>15.48</v>
      </c>
      <c r="K3" s="809">
        <v>475.63</v>
      </c>
      <c r="L3" s="809">
        <v>16700</v>
      </c>
      <c r="M3" s="809">
        <v>270</v>
      </c>
      <c r="N3" s="809" t="s">
        <v>1185</v>
      </c>
      <c r="O3" s="824">
        <v>106.877</v>
      </c>
      <c r="P3" s="809" t="s">
        <v>1186</v>
      </c>
      <c r="Q3" s="809" t="s">
        <v>32</v>
      </c>
    </row>
    <row r="4" spans="4:17" x14ac:dyDescent="0.25">
      <c r="D4" s="809" t="s">
        <v>3925</v>
      </c>
      <c r="E4" s="809" t="s">
        <v>3466</v>
      </c>
      <c r="F4" s="809" t="s">
        <v>1871</v>
      </c>
      <c r="G4" s="809">
        <v>157</v>
      </c>
      <c r="H4" s="809" t="s">
        <v>3926</v>
      </c>
      <c r="I4" s="809" t="s">
        <v>30</v>
      </c>
      <c r="J4" s="809">
        <v>60.85</v>
      </c>
      <c r="K4" s="809">
        <v>112.82</v>
      </c>
      <c r="L4" s="824">
        <v>10000</v>
      </c>
      <c r="M4" s="809"/>
      <c r="N4" s="809"/>
      <c r="O4" s="824">
        <v>383.8</v>
      </c>
      <c r="P4" s="809"/>
      <c r="Q4" s="809" t="s">
        <v>3927</v>
      </c>
    </row>
    <row r="5" spans="4:17" x14ac:dyDescent="0.25">
      <c r="D5" s="809">
        <v>44354</v>
      </c>
      <c r="E5" s="809" t="s">
        <v>830</v>
      </c>
      <c r="F5" s="809" t="s">
        <v>28</v>
      </c>
      <c r="G5" s="809">
        <v>46</v>
      </c>
      <c r="H5" s="809" t="s">
        <v>831</v>
      </c>
      <c r="I5" s="809" t="s">
        <v>30</v>
      </c>
      <c r="J5" s="809">
        <v>17.8</v>
      </c>
      <c r="K5" s="809">
        <v>7.5</v>
      </c>
      <c r="L5" s="809">
        <v>2900</v>
      </c>
      <c r="M5" s="809">
        <v>1000</v>
      </c>
      <c r="N5" s="809">
        <v>2025</v>
      </c>
      <c r="O5" s="824">
        <v>50</v>
      </c>
      <c r="P5" s="809">
        <v>2024</v>
      </c>
      <c r="Q5" s="809" t="s">
        <v>300</v>
      </c>
    </row>
    <row r="6" spans="4:17" x14ac:dyDescent="0.25">
      <c r="D6" s="809" t="s">
        <v>1402</v>
      </c>
      <c r="E6" s="809" t="s">
        <v>1403</v>
      </c>
      <c r="F6" s="809" t="s">
        <v>23</v>
      </c>
      <c r="G6" s="809">
        <v>49</v>
      </c>
      <c r="H6" s="809" t="s">
        <v>1404</v>
      </c>
      <c r="I6" s="809" t="s">
        <v>30</v>
      </c>
      <c r="J6" s="809">
        <v>12.5</v>
      </c>
      <c r="K6" s="809">
        <v>26.1</v>
      </c>
      <c r="L6" s="809">
        <v>1100</v>
      </c>
      <c r="M6" s="809">
        <v>167</v>
      </c>
      <c r="N6" s="809">
        <v>2026</v>
      </c>
      <c r="O6" s="824">
        <v>102.24</v>
      </c>
      <c r="P6" s="809">
        <v>2026</v>
      </c>
      <c r="Q6" s="809" t="s">
        <v>1663</v>
      </c>
    </row>
    <row r="7" spans="4:17" x14ac:dyDescent="0.25">
      <c r="D7" s="809">
        <v>44627</v>
      </c>
      <c r="E7" s="809" t="s">
        <v>1664</v>
      </c>
      <c r="F7" s="809" t="s">
        <v>28</v>
      </c>
      <c r="G7" s="809">
        <v>46</v>
      </c>
      <c r="H7" s="809" t="s">
        <v>1665</v>
      </c>
      <c r="I7" s="809" t="s">
        <v>25</v>
      </c>
      <c r="J7" s="809">
        <f>22.8+7.12</f>
        <v>29.92</v>
      </c>
      <c r="K7" s="809">
        <v>37.29</v>
      </c>
      <c r="L7" s="809"/>
      <c r="M7" s="809"/>
      <c r="N7" s="809"/>
      <c r="O7" s="824">
        <v>275</v>
      </c>
      <c r="P7" s="809" t="s">
        <v>1668</v>
      </c>
      <c r="Q7" s="809" t="s">
        <v>300</v>
      </c>
    </row>
    <row r="8" spans="4:17" x14ac:dyDescent="0.25">
      <c r="D8" s="809">
        <v>44651</v>
      </c>
      <c r="E8" s="809" t="s">
        <v>1669</v>
      </c>
      <c r="F8" s="809" t="s">
        <v>23</v>
      </c>
      <c r="G8" s="809" t="s">
        <v>1670</v>
      </c>
      <c r="H8" s="809" t="s">
        <v>1671</v>
      </c>
      <c r="I8" s="809" t="s">
        <v>30</v>
      </c>
      <c r="J8" s="809">
        <v>4.47</v>
      </c>
      <c r="K8" s="809"/>
      <c r="L8" s="809"/>
      <c r="M8" s="809"/>
      <c r="N8" s="809"/>
      <c r="O8" s="824">
        <v>213.9</v>
      </c>
      <c r="P8" s="809"/>
      <c r="Q8" s="809" t="s">
        <v>3928</v>
      </c>
    </row>
    <row r="9" spans="4:17" x14ac:dyDescent="0.25">
      <c r="D9" s="809" t="s">
        <v>3929</v>
      </c>
      <c r="E9" s="809" t="s">
        <v>1677</v>
      </c>
      <c r="F9" s="809" t="s">
        <v>1678</v>
      </c>
      <c r="G9" s="809" t="s">
        <v>1831</v>
      </c>
      <c r="H9" s="809" t="s">
        <v>1850</v>
      </c>
      <c r="I9" s="809" t="s">
        <v>25</v>
      </c>
      <c r="J9" s="809">
        <v>44.75</v>
      </c>
      <c r="K9" s="809">
        <v>20.93</v>
      </c>
      <c r="L9" s="809"/>
      <c r="M9" s="809"/>
      <c r="N9" s="809" t="s">
        <v>171</v>
      </c>
      <c r="O9" s="824" t="s">
        <v>1693</v>
      </c>
      <c r="P9" s="809" t="s">
        <v>3494</v>
      </c>
      <c r="Q9" s="809" t="s">
        <v>50</v>
      </c>
    </row>
    <row r="10" spans="4:17" x14ac:dyDescent="0.25">
      <c r="D10" s="809" t="s">
        <v>1676</v>
      </c>
      <c r="E10" s="809" t="s">
        <v>1677</v>
      </c>
      <c r="F10" s="809" t="s">
        <v>1678</v>
      </c>
      <c r="G10" s="809" t="s">
        <v>1679</v>
      </c>
      <c r="H10" s="809" t="s">
        <v>1680</v>
      </c>
      <c r="I10" s="809" t="s">
        <v>30</v>
      </c>
      <c r="J10" s="809">
        <v>102.6</v>
      </c>
      <c r="K10" s="809">
        <v>173.3</v>
      </c>
      <c r="L10" s="824">
        <v>8000</v>
      </c>
      <c r="M10" s="809">
        <v>18</v>
      </c>
      <c r="N10" s="809" t="s">
        <v>171</v>
      </c>
      <c r="O10" s="824">
        <v>3252</v>
      </c>
      <c r="P10" s="809" t="s">
        <v>1684</v>
      </c>
      <c r="Q10" s="809" t="s">
        <v>50</v>
      </c>
    </row>
    <row r="11" spans="4:17" x14ac:dyDescent="0.25">
      <c r="D11" s="809" t="s">
        <v>1676</v>
      </c>
      <c r="E11" s="809"/>
      <c r="F11" s="809"/>
      <c r="G11" s="809"/>
      <c r="H11" s="809" t="s">
        <v>1685</v>
      </c>
      <c r="I11" s="809"/>
      <c r="J11" s="809">
        <v>53.4</v>
      </c>
      <c r="K11" s="809">
        <v>142.6</v>
      </c>
      <c r="L11" s="809">
        <v>5000</v>
      </c>
      <c r="M11" s="809">
        <v>3</v>
      </c>
      <c r="N11" s="809"/>
      <c r="O11" s="824" t="s">
        <v>3930</v>
      </c>
      <c r="P11" s="809"/>
      <c r="Q11" s="809" t="s">
        <v>50</v>
      </c>
    </row>
    <row r="12" spans="4:17" x14ac:dyDescent="0.25">
      <c r="D12" s="809" t="s">
        <v>1848</v>
      </c>
      <c r="E12" s="809" t="s">
        <v>3931</v>
      </c>
      <c r="F12" s="809" t="s">
        <v>1749</v>
      </c>
      <c r="G12" s="809" t="s">
        <v>2985</v>
      </c>
      <c r="H12" s="809" t="s">
        <v>2986</v>
      </c>
      <c r="I12" s="809" t="s">
        <v>25</v>
      </c>
      <c r="J12" s="809">
        <v>24.6</v>
      </c>
      <c r="K12" s="809">
        <v>19.3</v>
      </c>
      <c r="L12" s="824">
        <v>19250</v>
      </c>
      <c r="M12" s="809"/>
      <c r="N12" s="809" t="s">
        <v>171</v>
      </c>
      <c r="O12" s="824">
        <v>413.79</v>
      </c>
      <c r="P12" s="809">
        <v>2022</v>
      </c>
      <c r="Q12" s="809" t="s">
        <v>3932</v>
      </c>
    </row>
    <row r="13" spans="4:17" x14ac:dyDescent="0.25">
      <c r="D13" s="809" t="s">
        <v>1688</v>
      </c>
      <c r="E13" s="809" t="s">
        <v>1677</v>
      </c>
      <c r="F13" s="809" t="s">
        <v>1678</v>
      </c>
      <c r="G13" s="809" t="s">
        <v>1689</v>
      </c>
      <c r="H13" s="809" t="s">
        <v>1690</v>
      </c>
      <c r="I13" s="809" t="s">
        <v>30</v>
      </c>
      <c r="J13" s="809">
        <v>52.2</v>
      </c>
      <c r="K13" s="809">
        <v>646.79999999999995</v>
      </c>
      <c r="L13" s="824">
        <v>11000</v>
      </c>
      <c r="M13" s="809">
        <v>80</v>
      </c>
      <c r="N13" s="809" t="s">
        <v>1693</v>
      </c>
      <c r="O13" s="824">
        <v>289.39999999999998</v>
      </c>
      <c r="P13" s="809" t="s">
        <v>1693</v>
      </c>
      <c r="Q13" s="809" t="s">
        <v>50</v>
      </c>
    </row>
    <row r="14" spans="4:17" x14ac:dyDescent="0.25">
      <c r="D14" s="809" t="s">
        <v>1688</v>
      </c>
      <c r="E14" s="809" t="s">
        <v>1677</v>
      </c>
      <c r="F14" s="809" t="s">
        <v>1678</v>
      </c>
      <c r="G14" s="809" t="s">
        <v>1689</v>
      </c>
      <c r="H14" s="809" t="s">
        <v>1695</v>
      </c>
      <c r="I14" s="809" t="s">
        <v>30</v>
      </c>
      <c r="J14" s="809">
        <v>80</v>
      </c>
      <c r="K14" s="809">
        <v>220</v>
      </c>
      <c r="L14" s="824">
        <v>20000</v>
      </c>
      <c r="M14" s="809">
        <v>50</v>
      </c>
      <c r="N14" s="809" t="s">
        <v>1693</v>
      </c>
      <c r="O14" s="824">
        <v>227.42</v>
      </c>
      <c r="P14" s="809" t="s">
        <v>1693</v>
      </c>
      <c r="Q14" s="809" t="s">
        <v>50</v>
      </c>
    </row>
    <row r="15" spans="4:17" x14ac:dyDescent="0.25">
      <c r="D15" s="809" t="s">
        <v>1688</v>
      </c>
      <c r="E15" s="809" t="s">
        <v>1677</v>
      </c>
      <c r="F15" s="809" t="s">
        <v>1678</v>
      </c>
      <c r="G15" s="809" t="s">
        <v>1689</v>
      </c>
      <c r="H15" s="809" t="s">
        <v>1699</v>
      </c>
      <c r="I15" s="809" t="s">
        <v>30</v>
      </c>
      <c r="J15" s="809">
        <v>125.83</v>
      </c>
      <c r="K15" s="809">
        <v>41.36</v>
      </c>
      <c r="L15" s="824">
        <v>30000</v>
      </c>
      <c r="M15" s="809">
        <v>8.5</v>
      </c>
      <c r="N15" s="809" t="s">
        <v>1693</v>
      </c>
      <c r="O15" s="824">
        <v>422.64</v>
      </c>
      <c r="P15" s="809" t="s">
        <v>1693</v>
      </c>
      <c r="Q15" s="809" t="s">
        <v>50</v>
      </c>
    </row>
    <row r="16" spans="4:17" x14ac:dyDescent="0.25">
      <c r="J16">
        <f>SUM(J3:J15)</f>
        <v>624.4</v>
      </c>
      <c r="K16">
        <f>SUM(K3:K15)</f>
        <v>1923.6299999999999</v>
      </c>
      <c r="O16" s="811"/>
    </row>
    <row r="17" spans="15:15" x14ac:dyDescent="0.25">
      <c r="O17" s="811"/>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5:U15"/>
  <sheetViews>
    <sheetView workbookViewId="0">
      <selection activeCell="F15" sqref="F15"/>
    </sheetView>
  </sheetViews>
  <sheetFormatPr defaultRowHeight="15" x14ac:dyDescent="0.25"/>
  <cols>
    <col min="6" max="6" width="10.42578125" bestFit="1" customWidth="1"/>
    <col min="7" max="7" width="29.42578125" customWidth="1"/>
    <col min="10" max="10" width="16.42578125" customWidth="1"/>
  </cols>
  <sheetData>
    <row r="5" spans="6:21" x14ac:dyDescent="0.25">
      <c r="F5" s="80">
        <v>44424</v>
      </c>
      <c r="G5" s="51" t="s">
        <v>1180</v>
      </c>
      <c r="H5" s="51" t="s">
        <v>136</v>
      </c>
      <c r="I5" s="51">
        <v>61</v>
      </c>
      <c r="J5" s="51" t="s">
        <v>1181</v>
      </c>
      <c r="K5" s="51" t="s">
        <v>1182</v>
      </c>
      <c r="L5" s="51" t="s">
        <v>1183</v>
      </c>
      <c r="M5" s="51" t="s">
        <v>1184</v>
      </c>
      <c r="N5" s="51" t="s">
        <v>1185</v>
      </c>
      <c r="O5" s="51">
        <v>106877616</v>
      </c>
      <c r="P5" s="51" t="s">
        <v>1186</v>
      </c>
      <c r="Q5" s="51" t="s">
        <v>32</v>
      </c>
      <c r="R5" s="51"/>
      <c r="S5" s="51"/>
      <c r="T5" s="51"/>
      <c r="U5" s="51"/>
    </row>
    <row r="6" spans="6:21" x14ac:dyDescent="0.25">
      <c r="F6" s="80" t="s">
        <v>3925</v>
      </c>
      <c r="G6" s="51" t="s">
        <v>3466</v>
      </c>
      <c r="H6" s="51" t="s">
        <v>1871</v>
      </c>
      <c r="I6" s="51">
        <v>157</v>
      </c>
      <c r="J6" s="51" t="s">
        <v>3926</v>
      </c>
      <c r="K6" s="51" t="s">
        <v>30</v>
      </c>
      <c r="L6" s="51" t="s">
        <v>3933</v>
      </c>
      <c r="M6" s="51" t="s">
        <v>2840</v>
      </c>
      <c r="N6" s="51"/>
      <c r="O6" s="51" t="s">
        <v>3934</v>
      </c>
      <c r="P6" s="51"/>
      <c r="Q6" s="51" t="s">
        <v>3927</v>
      </c>
      <c r="R6" s="51"/>
      <c r="S6" s="51"/>
      <c r="T6" s="51"/>
      <c r="U6" s="51"/>
    </row>
    <row r="7" spans="6:21" x14ac:dyDescent="0.25">
      <c r="F7" s="80">
        <v>44354</v>
      </c>
      <c r="G7" s="51" t="s">
        <v>830</v>
      </c>
      <c r="H7" s="51" t="s">
        <v>28</v>
      </c>
      <c r="I7" s="51">
        <v>46</v>
      </c>
      <c r="J7" s="51" t="s">
        <v>831</v>
      </c>
      <c r="K7" s="51" t="s">
        <v>30</v>
      </c>
      <c r="L7" s="51" t="s">
        <v>832</v>
      </c>
      <c r="M7" s="51" t="s">
        <v>1661</v>
      </c>
      <c r="N7" s="51">
        <v>2025</v>
      </c>
      <c r="O7" s="51">
        <v>50</v>
      </c>
      <c r="P7" s="51">
        <v>2024</v>
      </c>
      <c r="Q7" s="51" t="s">
        <v>3935</v>
      </c>
      <c r="R7" s="51"/>
      <c r="S7" s="51"/>
      <c r="T7" s="51"/>
      <c r="U7" s="51"/>
    </row>
    <row r="8" spans="6:21" x14ac:dyDescent="0.25">
      <c r="F8" s="80" t="s">
        <v>1402</v>
      </c>
      <c r="G8" s="51" t="s">
        <v>1403</v>
      </c>
      <c r="H8" s="51" t="s">
        <v>23</v>
      </c>
      <c r="I8" s="51">
        <v>49</v>
      </c>
      <c r="J8" s="51" t="s">
        <v>1404</v>
      </c>
      <c r="K8" s="51" t="s">
        <v>30</v>
      </c>
      <c r="L8" s="51" t="s">
        <v>1405</v>
      </c>
      <c r="M8" s="51" t="s">
        <v>1662</v>
      </c>
      <c r="N8" s="51">
        <v>2026</v>
      </c>
      <c r="O8" s="51">
        <v>102.24</v>
      </c>
      <c r="P8" s="51">
        <v>2026</v>
      </c>
      <c r="Q8" s="51" t="s">
        <v>1663</v>
      </c>
      <c r="R8" s="51"/>
      <c r="S8" s="51"/>
      <c r="T8" s="51"/>
      <c r="U8" s="51"/>
    </row>
    <row r="9" spans="6:21" x14ac:dyDescent="0.25">
      <c r="F9" s="80">
        <v>44627</v>
      </c>
      <c r="G9" s="51" t="s">
        <v>1664</v>
      </c>
      <c r="H9" s="51" t="s">
        <v>28</v>
      </c>
      <c r="I9" s="51">
        <v>46</v>
      </c>
      <c r="J9" s="51" t="s">
        <v>1665</v>
      </c>
      <c r="K9" s="51" t="s">
        <v>25</v>
      </c>
      <c r="L9" s="51" t="s">
        <v>1666</v>
      </c>
      <c r="M9" s="51"/>
      <c r="N9" s="51"/>
      <c r="O9" s="51">
        <v>275</v>
      </c>
      <c r="P9" s="51" t="s">
        <v>1668</v>
      </c>
      <c r="Q9" s="51" t="s">
        <v>3936</v>
      </c>
      <c r="R9" s="51"/>
      <c r="S9" s="51"/>
      <c r="T9" s="51"/>
      <c r="U9" s="51"/>
    </row>
    <row r="10" spans="6:21" x14ac:dyDescent="0.25">
      <c r="F10" s="80">
        <v>44651</v>
      </c>
      <c r="G10" s="51" t="s">
        <v>1669</v>
      </c>
      <c r="H10" s="51" t="s">
        <v>23</v>
      </c>
      <c r="I10" s="51" t="s">
        <v>1670</v>
      </c>
      <c r="J10" s="51" t="s">
        <v>1671</v>
      </c>
      <c r="K10" s="51" t="s">
        <v>30</v>
      </c>
      <c r="L10" s="51">
        <v>4.47</v>
      </c>
      <c r="M10" s="51"/>
      <c r="N10" s="51"/>
      <c r="O10" s="51">
        <v>213.9</v>
      </c>
      <c r="P10" s="51"/>
      <c r="Q10" s="51" t="s">
        <v>3937</v>
      </c>
      <c r="R10" s="51"/>
      <c r="S10" s="51"/>
      <c r="T10" s="51"/>
      <c r="U10" s="51"/>
    </row>
    <row r="11" spans="6:21" x14ac:dyDescent="0.25">
      <c r="F11" s="80">
        <v>44652</v>
      </c>
      <c r="G11" s="51" t="s">
        <v>1677</v>
      </c>
      <c r="H11" s="51" t="s">
        <v>1678</v>
      </c>
      <c r="I11" s="51" t="s">
        <v>1831</v>
      </c>
      <c r="J11" s="51" t="s">
        <v>1850</v>
      </c>
      <c r="K11" s="51" t="s">
        <v>25</v>
      </c>
      <c r="L11" s="51" t="s">
        <v>3938</v>
      </c>
      <c r="M11" s="51" t="s">
        <v>1693</v>
      </c>
      <c r="N11" s="51" t="s">
        <v>1693</v>
      </c>
      <c r="O11" s="51" t="s">
        <v>1693</v>
      </c>
      <c r="P11" s="51" t="s">
        <v>1693</v>
      </c>
      <c r="Q11" s="51" t="s">
        <v>300</v>
      </c>
      <c r="R11" s="51"/>
      <c r="S11" s="51"/>
      <c r="T11" s="51"/>
      <c r="U11" s="51"/>
    </row>
    <row r="12" spans="6:21" x14ac:dyDescent="0.25">
      <c r="F12" s="80">
        <v>44655</v>
      </c>
      <c r="G12" s="51" t="s">
        <v>1677</v>
      </c>
      <c r="H12" s="51" t="s">
        <v>1678</v>
      </c>
      <c r="I12" s="51" t="s">
        <v>1679</v>
      </c>
      <c r="J12" s="51" t="s">
        <v>1680</v>
      </c>
      <c r="K12" s="51" t="s">
        <v>30</v>
      </c>
      <c r="L12" s="51" t="s">
        <v>1681</v>
      </c>
      <c r="M12" s="51" t="s">
        <v>1682</v>
      </c>
      <c r="N12" s="51" t="s">
        <v>171</v>
      </c>
      <c r="O12" s="51" t="s">
        <v>1683</v>
      </c>
      <c r="P12" s="51" t="s">
        <v>1684</v>
      </c>
      <c r="Q12" s="51" t="s">
        <v>300</v>
      </c>
      <c r="R12" s="51"/>
      <c r="S12" s="51"/>
      <c r="T12" s="51"/>
      <c r="U12" s="51"/>
    </row>
    <row r="13" spans="6:21" x14ac:dyDescent="0.25">
      <c r="F13" s="80">
        <v>44655</v>
      </c>
      <c r="G13" s="51" t="s">
        <v>1677</v>
      </c>
      <c r="H13" s="51" t="s">
        <v>1678</v>
      </c>
      <c r="I13" s="51" t="s">
        <v>1679</v>
      </c>
      <c r="J13" s="51" t="s">
        <v>1685</v>
      </c>
      <c r="K13" s="51" t="s">
        <v>30</v>
      </c>
      <c r="L13" s="51" t="s">
        <v>1686</v>
      </c>
      <c r="M13" s="51" t="s">
        <v>1687</v>
      </c>
      <c r="N13" s="51" t="s">
        <v>171</v>
      </c>
      <c r="O13" s="51" t="s">
        <v>1683</v>
      </c>
      <c r="P13" s="51" t="s">
        <v>1684</v>
      </c>
      <c r="Q13" s="51" t="s">
        <v>300</v>
      </c>
      <c r="R13" s="51"/>
      <c r="S13" s="51"/>
      <c r="T13" s="51"/>
      <c r="U13" s="51"/>
    </row>
    <row r="14" spans="6:21" x14ac:dyDescent="0.25">
      <c r="F14" s="80">
        <v>44658</v>
      </c>
      <c r="G14" s="51" t="s">
        <v>3931</v>
      </c>
      <c r="H14" s="51" t="s">
        <v>1749</v>
      </c>
      <c r="I14" s="51" t="s">
        <v>2985</v>
      </c>
      <c r="J14" s="51" t="s">
        <v>2986</v>
      </c>
      <c r="K14" s="51" t="s">
        <v>25</v>
      </c>
      <c r="L14" s="51" t="s">
        <v>3939</v>
      </c>
      <c r="M14" s="51" t="s">
        <v>3940</v>
      </c>
      <c r="N14" s="51" t="s">
        <v>171</v>
      </c>
      <c r="O14" s="51" t="s">
        <v>3941</v>
      </c>
      <c r="P14" s="51">
        <v>2022</v>
      </c>
      <c r="Q14" s="51" t="s">
        <v>300</v>
      </c>
      <c r="R14" s="51"/>
      <c r="S14" s="51"/>
      <c r="T14" s="51"/>
      <c r="U14" s="51"/>
    </row>
    <row r="15" spans="6:21" x14ac:dyDescent="0.25">
      <c r="F15" s="80"/>
      <c r="G15" s="51"/>
      <c r="H15" s="51"/>
      <c r="I15" s="51"/>
      <c r="J15" s="51"/>
      <c r="K15" s="51"/>
      <c r="L15" s="51"/>
      <c r="M15" s="51"/>
      <c r="N15" s="51"/>
      <c r="O15" s="51"/>
      <c r="P15" s="51"/>
      <c r="Q15" s="51"/>
      <c r="R15" s="51"/>
      <c r="S15" s="51"/>
      <c r="T15" s="51"/>
      <c r="U15" s="51"/>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20:T26"/>
  <sheetViews>
    <sheetView workbookViewId="0">
      <selection activeCell="G25" sqref="G25:P26"/>
    </sheetView>
  </sheetViews>
  <sheetFormatPr defaultRowHeight="15" x14ac:dyDescent="0.25"/>
  <sheetData>
    <row r="20" spans="7:20" x14ac:dyDescent="0.25">
      <c r="G20" t="s">
        <v>1693</v>
      </c>
      <c r="H20" t="s">
        <v>1678</v>
      </c>
      <c r="I20" t="s">
        <v>3942</v>
      </c>
      <c r="J20" t="s">
        <v>1693</v>
      </c>
      <c r="K20" t="s">
        <v>1774</v>
      </c>
      <c r="L20" t="s">
        <v>1804</v>
      </c>
      <c r="M20" t="s">
        <v>52</v>
      </c>
      <c r="N20" t="s">
        <v>1743</v>
      </c>
      <c r="O20" t="s">
        <v>124</v>
      </c>
      <c r="P20" t="s">
        <v>1693</v>
      </c>
      <c r="Q20" t="s">
        <v>85</v>
      </c>
      <c r="R20" t="s">
        <v>3943</v>
      </c>
      <c r="S20" t="s">
        <v>3944</v>
      </c>
      <c r="T20" t="s">
        <v>112</v>
      </c>
    </row>
    <row r="25" spans="7:20" x14ac:dyDescent="0.25">
      <c r="G25" t="s">
        <v>3945</v>
      </c>
      <c r="H25" t="s">
        <v>1693</v>
      </c>
      <c r="I25" t="s">
        <v>2605</v>
      </c>
      <c r="J25" t="s">
        <v>2290</v>
      </c>
      <c r="K25" t="s">
        <v>3946</v>
      </c>
      <c r="L25" t="s">
        <v>3947</v>
      </c>
      <c r="M25" t="s">
        <v>1858</v>
      </c>
      <c r="N25" t="s">
        <v>3948</v>
      </c>
      <c r="O25" t="s">
        <v>1693</v>
      </c>
      <c r="P25" t="s">
        <v>300</v>
      </c>
    </row>
    <row r="26" spans="7:20" x14ac:dyDescent="0.25">
      <c r="G26" t="s">
        <v>3945</v>
      </c>
      <c r="H26" t="s">
        <v>1693</v>
      </c>
      <c r="I26" t="s">
        <v>2605</v>
      </c>
      <c r="J26" t="s">
        <v>2285</v>
      </c>
      <c r="K26" t="s">
        <v>3946</v>
      </c>
      <c r="L26" t="s">
        <v>3949</v>
      </c>
      <c r="M26" t="s">
        <v>1858</v>
      </c>
      <c r="N26" t="s">
        <v>3950</v>
      </c>
      <c r="O26" t="s">
        <v>1693</v>
      </c>
      <c r="P26" t="s">
        <v>300</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5" sqref="D5"/>
    </sheetView>
  </sheetViews>
  <sheetFormatPr defaultRowHeight="15" x14ac:dyDescent="0.25"/>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A43" workbookViewId="0">
      <selection activeCell="C80" sqref="C80"/>
    </sheetView>
  </sheetViews>
  <sheetFormatPr defaultColWidth="9.140625" defaultRowHeight="15" x14ac:dyDescent="0.25"/>
  <cols>
    <col min="2" max="2" width="20.42578125" bestFit="1" customWidth="1"/>
    <col min="3" max="3" width="38.85546875" customWidth="1"/>
    <col min="4" max="4" width="23.42578125" customWidth="1"/>
    <col min="5" max="5" width="22.85546875" customWidth="1"/>
    <col min="6" max="6" width="20.140625" customWidth="1"/>
    <col min="7" max="7" width="17.42578125" customWidth="1"/>
    <col min="8" max="8" width="40.42578125" bestFit="1" customWidth="1"/>
    <col min="9" max="9" width="27.42578125" customWidth="1"/>
  </cols>
  <sheetData>
    <row r="1" spans="1:9" x14ac:dyDescent="0.25">
      <c r="B1" t="s">
        <v>342</v>
      </c>
    </row>
    <row r="2" spans="1:9" x14ac:dyDescent="0.25">
      <c r="B2" t="s">
        <v>343</v>
      </c>
    </row>
    <row r="3" spans="1:9" x14ac:dyDescent="0.25">
      <c r="B3" t="s">
        <v>1582</v>
      </c>
    </row>
    <row r="4" spans="1:9" x14ac:dyDescent="0.25">
      <c r="B4" t="s">
        <v>1583</v>
      </c>
    </row>
    <row r="6" spans="1:9" ht="21" x14ac:dyDescent="0.35">
      <c r="A6" s="341"/>
      <c r="B6" s="341"/>
      <c r="C6" s="341"/>
      <c r="D6" s="341"/>
      <c r="E6" s="341"/>
      <c r="F6" s="341"/>
      <c r="G6" s="341"/>
      <c r="H6" s="341"/>
    </row>
    <row r="7" spans="1:9" ht="21" x14ac:dyDescent="0.35">
      <c r="A7" s="341" t="s">
        <v>9</v>
      </c>
      <c r="B7" s="341" t="s">
        <v>3288</v>
      </c>
      <c r="C7" s="341" t="s">
        <v>3289</v>
      </c>
      <c r="D7" s="341" t="s">
        <v>3290</v>
      </c>
      <c r="E7" s="341" t="s">
        <v>3291</v>
      </c>
      <c r="F7" s="341" t="s">
        <v>3292</v>
      </c>
      <c r="G7" s="341" t="s">
        <v>3293</v>
      </c>
      <c r="H7" s="341" t="s">
        <v>3951</v>
      </c>
    </row>
    <row r="8" spans="1:9" ht="21" x14ac:dyDescent="0.35">
      <c r="A8" s="341"/>
      <c r="B8" s="341"/>
      <c r="C8" s="341"/>
      <c r="D8" s="341"/>
      <c r="E8" s="341"/>
      <c r="F8" s="341"/>
      <c r="G8" s="341"/>
      <c r="H8" s="341"/>
    </row>
    <row r="9" spans="1:9" ht="21" x14ac:dyDescent="0.35">
      <c r="A9" s="341"/>
      <c r="B9" s="341"/>
      <c r="C9" s="341"/>
      <c r="D9" s="341"/>
      <c r="E9" s="341"/>
      <c r="F9" s="341"/>
      <c r="G9" s="341"/>
      <c r="H9" s="341"/>
    </row>
    <row r="16" spans="1:9" x14ac:dyDescent="0.25">
      <c r="C16" t="s">
        <v>3400</v>
      </c>
      <c r="D16" t="s">
        <v>3401</v>
      </c>
      <c r="E16" t="s">
        <v>373</v>
      </c>
      <c r="F16" t="s">
        <v>3445</v>
      </c>
      <c r="G16" t="s">
        <v>171</v>
      </c>
      <c r="H16" t="s">
        <v>385</v>
      </c>
      <c r="I16" t="s">
        <v>3952</v>
      </c>
    </row>
    <row r="17" spans="3:9" x14ac:dyDescent="0.25">
      <c r="C17" t="s">
        <v>3313</v>
      </c>
      <c r="D17" t="s">
        <v>85</v>
      </c>
      <c r="E17" t="s">
        <v>52</v>
      </c>
      <c r="F17" t="s">
        <v>3953</v>
      </c>
      <c r="G17" t="s">
        <v>1678</v>
      </c>
      <c r="H17" t="s">
        <v>3954</v>
      </c>
      <c r="I17" t="s">
        <v>3955</v>
      </c>
    </row>
    <row r="18" spans="3:9" x14ac:dyDescent="0.25">
      <c r="C18" t="s">
        <v>3956</v>
      </c>
      <c r="D18" t="s">
        <v>3957</v>
      </c>
      <c r="E18" t="s">
        <v>373</v>
      </c>
      <c r="F18" t="s">
        <v>3958</v>
      </c>
      <c r="G18" t="s">
        <v>1704</v>
      </c>
      <c r="H18" t="s">
        <v>429</v>
      </c>
      <c r="I18" t="s">
        <v>3959</v>
      </c>
    </row>
    <row r="19" spans="3:9" x14ac:dyDescent="0.25">
      <c r="C19" t="s">
        <v>3331</v>
      </c>
      <c r="D19" t="s">
        <v>1844</v>
      </c>
      <c r="E19" t="s">
        <v>3295</v>
      </c>
      <c r="F19" t="s">
        <v>3960</v>
      </c>
      <c r="G19" t="s">
        <v>1838</v>
      </c>
      <c r="H19" t="s">
        <v>429</v>
      </c>
      <c r="I19" t="s">
        <v>3961</v>
      </c>
    </row>
    <row r="20" spans="3:9" x14ac:dyDescent="0.25">
      <c r="C20" t="s">
        <v>417</v>
      </c>
      <c r="D20" t="s">
        <v>418</v>
      </c>
      <c r="E20" t="s">
        <v>121</v>
      </c>
      <c r="F20" t="s">
        <v>3295</v>
      </c>
      <c r="G20" t="s">
        <v>420</v>
      </c>
      <c r="H20" t="s">
        <v>399</v>
      </c>
      <c r="I20" t="s">
        <v>386</v>
      </c>
    </row>
    <row r="21" spans="3:9" x14ac:dyDescent="0.25">
      <c r="C21" t="s">
        <v>3378</v>
      </c>
      <c r="D21" t="s">
        <v>3379</v>
      </c>
      <c r="E21" t="s">
        <v>373</v>
      </c>
      <c r="F21" t="s">
        <v>3380</v>
      </c>
      <c r="G21" t="s">
        <v>171</v>
      </c>
      <c r="H21" t="s">
        <v>385</v>
      </c>
      <c r="I21" t="s">
        <v>3952</v>
      </c>
    </row>
    <row r="22" spans="3:9" x14ac:dyDescent="0.25">
      <c r="C22" t="s">
        <v>3381</v>
      </c>
      <c r="D22" t="s">
        <v>3382</v>
      </c>
      <c r="E22" t="s">
        <v>373</v>
      </c>
      <c r="F22" t="s">
        <v>3380</v>
      </c>
      <c r="G22" t="s">
        <v>171</v>
      </c>
      <c r="H22" t="s">
        <v>385</v>
      </c>
      <c r="I22" t="s">
        <v>3952</v>
      </c>
    </row>
    <row r="23" spans="3:9" x14ac:dyDescent="0.25">
      <c r="C23" t="s">
        <v>3381</v>
      </c>
      <c r="D23" t="s">
        <v>3383</v>
      </c>
      <c r="E23" t="s">
        <v>373</v>
      </c>
      <c r="F23" t="s">
        <v>3384</v>
      </c>
      <c r="G23" t="s">
        <v>171</v>
      </c>
      <c r="H23" t="s">
        <v>385</v>
      </c>
      <c r="I23" t="s">
        <v>3952</v>
      </c>
    </row>
    <row r="24" spans="3:9" x14ac:dyDescent="0.25">
      <c r="C24" t="s">
        <v>3381</v>
      </c>
      <c r="D24" t="s">
        <v>3385</v>
      </c>
      <c r="E24" t="s">
        <v>373</v>
      </c>
      <c r="F24" t="s">
        <v>3384</v>
      </c>
      <c r="G24" t="s">
        <v>171</v>
      </c>
      <c r="H24" t="s">
        <v>385</v>
      </c>
      <c r="I24" t="s">
        <v>3952</v>
      </c>
    </row>
    <row r="25" spans="3:9" x14ac:dyDescent="0.25">
      <c r="C25" t="s">
        <v>3370</v>
      </c>
      <c r="D25" t="s">
        <v>3371</v>
      </c>
      <c r="E25" t="s">
        <v>373</v>
      </c>
      <c r="F25" t="s">
        <v>3413</v>
      </c>
      <c r="G25" t="s">
        <v>3414</v>
      </c>
      <c r="H25" t="s">
        <v>3372</v>
      </c>
      <c r="I25" t="s">
        <v>3952</v>
      </c>
    </row>
    <row r="26" spans="3:9" x14ac:dyDescent="0.25">
      <c r="C26" t="s">
        <v>3357</v>
      </c>
      <c r="D26" t="s">
        <v>1818</v>
      </c>
      <c r="E26" t="s">
        <v>373</v>
      </c>
      <c r="F26" t="s">
        <v>3962</v>
      </c>
      <c r="G26" t="s">
        <v>3414</v>
      </c>
      <c r="H26" t="s">
        <v>429</v>
      </c>
      <c r="I26" t="s">
        <v>3955</v>
      </c>
    </row>
    <row r="27" spans="3:9" x14ac:dyDescent="0.25">
      <c r="C27" t="s">
        <v>3357</v>
      </c>
      <c r="D27" t="s">
        <v>3359</v>
      </c>
      <c r="E27" t="s">
        <v>373</v>
      </c>
      <c r="F27" t="s">
        <v>3415</v>
      </c>
      <c r="G27" t="s">
        <v>3414</v>
      </c>
      <c r="H27" t="s">
        <v>3954</v>
      </c>
      <c r="I27" t="s">
        <v>3955</v>
      </c>
    </row>
    <row r="28" spans="3:9" x14ac:dyDescent="0.25">
      <c r="C28" t="s">
        <v>3308</v>
      </c>
      <c r="D28" t="s">
        <v>1833</v>
      </c>
      <c r="E28" t="s">
        <v>373</v>
      </c>
      <c r="F28" t="s">
        <v>3963</v>
      </c>
      <c r="G28" t="s">
        <v>1678</v>
      </c>
      <c r="H28" t="s">
        <v>429</v>
      </c>
      <c r="I28" t="s">
        <v>3964</v>
      </c>
    </row>
    <row r="29" spans="3:9" s="342" customFormat="1" x14ac:dyDescent="0.25">
      <c r="C29" s="342" t="s">
        <v>353</v>
      </c>
      <c r="D29" s="342" t="s">
        <v>370</v>
      </c>
      <c r="E29" s="342" t="s">
        <v>48</v>
      </c>
      <c r="F29" s="342" t="s">
        <v>3965</v>
      </c>
      <c r="G29" s="342" t="s">
        <v>53</v>
      </c>
      <c r="H29" s="342" t="s">
        <v>1122</v>
      </c>
      <c r="I29" s="342" t="s">
        <v>807</v>
      </c>
    </row>
    <row r="30" spans="3:9" x14ac:dyDescent="0.25">
      <c r="C30" t="s">
        <v>395</v>
      </c>
      <c r="D30" t="s">
        <v>278</v>
      </c>
      <c r="E30" t="s">
        <v>397</v>
      </c>
      <c r="F30" t="s">
        <v>373</v>
      </c>
      <c r="G30" t="s">
        <v>1388</v>
      </c>
      <c r="H30" t="s">
        <v>429</v>
      </c>
      <c r="I30" t="s">
        <v>807</v>
      </c>
    </row>
    <row r="31" spans="3:9" x14ac:dyDescent="0.25">
      <c r="C31" t="s">
        <v>3313</v>
      </c>
      <c r="D31" t="s">
        <v>522</v>
      </c>
      <c r="E31" t="s">
        <v>52</v>
      </c>
      <c r="F31" t="s">
        <v>3966</v>
      </c>
      <c r="G31" t="s">
        <v>1678</v>
      </c>
      <c r="H31" t="s">
        <v>429</v>
      </c>
      <c r="I31" t="s">
        <v>3967</v>
      </c>
    </row>
    <row r="32" spans="3:9" x14ac:dyDescent="0.25">
      <c r="C32" t="s">
        <v>3313</v>
      </c>
      <c r="D32" t="s">
        <v>396</v>
      </c>
      <c r="E32" t="s">
        <v>52</v>
      </c>
      <c r="F32" t="s">
        <v>3968</v>
      </c>
      <c r="G32" t="s">
        <v>1678</v>
      </c>
      <c r="H32" t="s">
        <v>429</v>
      </c>
      <c r="I32" t="s">
        <v>3967</v>
      </c>
    </row>
    <row r="33" spans="3:9" s="342" customFormat="1" x14ac:dyDescent="0.25">
      <c r="C33" s="342" t="s">
        <v>395</v>
      </c>
      <c r="D33" s="342" t="s">
        <v>396</v>
      </c>
      <c r="E33" s="342" t="s">
        <v>397</v>
      </c>
      <c r="F33" s="342" t="s">
        <v>373</v>
      </c>
      <c r="G33" s="342" t="s">
        <v>398</v>
      </c>
      <c r="H33" s="342" t="s">
        <v>399</v>
      </c>
      <c r="I33" s="342" t="s">
        <v>386</v>
      </c>
    </row>
    <row r="34" spans="3:9" x14ac:dyDescent="0.25">
      <c r="C34" t="s">
        <v>3313</v>
      </c>
      <c r="D34" t="s">
        <v>2981</v>
      </c>
      <c r="E34" t="s">
        <v>52</v>
      </c>
      <c r="F34" t="s">
        <v>3969</v>
      </c>
      <c r="G34" t="s">
        <v>1678</v>
      </c>
      <c r="H34" t="s">
        <v>3969</v>
      </c>
      <c r="I34" t="s">
        <v>3952</v>
      </c>
    </row>
    <row r="35" spans="3:9" x14ac:dyDescent="0.25">
      <c r="C35" s="342" t="s">
        <v>353</v>
      </c>
      <c r="D35" s="342" t="s">
        <v>359</v>
      </c>
      <c r="E35" s="342" t="s">
        <v>48</v>
      </c>
      <c r="F35" s="342" t="s">
        <v>360</v>
      </c>
      <c r="G35" s="342" t="s">
        <v>361</v>
      </c>
      <c r="H35" s="342" t="s">
        <v>1122</v>
      </c>
      <c r="I35" s="342" t="s">
        <v>2293</v>
      </c>
    </row>
    <row r="36" spans="3:9" x14ac:dyDescent="0.25">
      <c r="C36" t="s">
        <v>395</v>
      </c>
      <c r="D36" t="s">
        <v>422</v>
      </c>
      <c r="E36" t="s">
        <v>397</v>
      </c>
      <c r="F36" t="s">
        <v>373</v>
      </c>
      <c r="G36" t="s">
        <v>1389</v>
      </c>
      <c r="H36" t="s">
        <v>429</v>
      </c>
      <c r="I36" t="s">
        <v>1589</v>
      </c>
    </row>
    <row r="37" spans="3:9" x14ac:dyDescent="0.25">
      <c r="C37" t="s">
        <v>3386</v>
      </c>
      <c r="D37" t="s">
        <v>3387</v>
      </c>
      <c r="E37" t="s">
        <v>3388</v>
      </c>
      <c r="F37" t="s">
        <v>171</v>
      </c>
      <c r="G37" t="s">
        <v>171</v>
      </c>
      <c r="H37" t="s">
        <v>385</v>
      </c>
      <c r="I37" t="s">
        <v>3952</v>
      </c>
    </row>
    <row r="38" spans="3:9" x14ac:dyDescent="0.25">
      <c r="C38" t="s">
        <v>425</v>
      </c>
      <c r="D38" t="s">
        <v>426</v>
      </c>
      <c r="E38" t="s">
        <v>336</v>
      </c>
      <c r="F38" t="s">
        <v>3970</v>
      </c>
      <c r="G38" t="s">
        <v>456</v>
      </c>
      <c r="H38" t="s">
        <v>429</v>
      </c>
      <c r="I38" t="s">
        <v>807</v>
      </c>
    </row>
    <row r="39" spans="3:9" x14ac:dyDescent="0.25">
      <c r="C39" t="s">
        <v>408</v>
      </c>
      <c r="D39" t="s">
        <v>409</v>
      </c>
      <c r="E39" t="s">
        <v>410</v>
      </c>
      <c r="F39" t="s">
        <v>3295</v>
      </c>
      <c r="G39" t="s">
        <v>412</v>
      </c>
      <c r="H39" t="s">
        <v>399</v>
      </c>
      <c r="I39" t="s">
        <v>386</v>
      </c>
    </row>
    <row r="40" spans="3:9" x14ac:dyDescent="0.25">
      <c r="C40" t="s">
        <v>408</v>
      </c>
      <c r="D40" t="s">
        <v>413</v>
      </c>
      <c r="E40" t="s">
        <v>410</v>
      </c>
      <c r="F40" t="s">
        <v>3295</v>
      </c>
      <c r="G40" t="s">
        <v>414</v>
      </c>
      <c r="H40" t="s">
        <v>399</v>
      </c>
      <c r="I40" t="s">
        <v>386</v>
      </c>
    </row>
    <row r="41" spans="3:9" x14ac:dyDescent="0.25">
      <c r="C41" t="s">
        <v>376</v>
      </c>
      <c r="D41" t="s">
        <v>377</v>
      </c>
      <c r="E41" t="s">
        <v>136</v>
      </c>
      <c r="F41" t="s">
        <v>373</v>
      </c>
      <c r="G41" t="s">
        <v>378</v>
      </c>
      <c r="H41" t="s">
        <v>1445</v>
      </c>
      <c r="I41" t="s">
        <v>380</v>
      </c>
    </row>
    <row r="42" spans="3:9" x14ac:dyDescent="0.25">
      <c r="C42" t="s">
        <v>376</v>
      </c>
      <c r="D42" t="s">
        <v>372</v>
      </c>
      <c r="E42" t="s">
        <v>28</v>
      </c>
      <c r="F42" t="s">
        <v>373</v>
      </c>
      <c r="G42" t="s">
        <v>415</v>
      </c>
      <c r="H42" t="s">
        <v>399</v>
      </c>
      <c r="I42" t="s">
        <v>380</v>
      </c>
    </row>
    <row r="43" spans="3:9" x14ac:dyDescent="0.25">
      <c r="C43" t="s">
        <v>3395</v>
      </c>
      <c r="D43" t="s">
        <v>3402</v>
      </c>
      <c r="E43" t="s">
        <v>373</v>
      </c>
      <c r="F43" t="s">
        <v>3427</v>
      </c>
      <c r="G43" t="s">
        <v>171</v>
      </c>
      <c r="H43" t="s">
        <v>3403</v>
      </c>
      <c r="I43" t="s">
        <v>3952</v>
      </c>
    </row>
    <row r="44" spans="3:9" x14ac:dyDescent="0.25">
      <c r="C44" t="s">
        <v>3320</v>
      </c>
      <c r="D44" t="s">
        <v>1753</v>
      </c>
      <c r="E44" t="s">
        <v>373</v>
      </c>
      <c r="F44" t="s">
        <v>3971</v>
      </c>
      <c r="G44" t="s">
        <v>1749</v>
      </c>
      <c r="H44" t="s">
        <v>399</v>
      </c>
      <c r="I44" t="s">
        <v>3972</v>
      </c>
    </row>
    <row r="45" spans="3:9" x14ac:dyDescent="0.25">
      <c r="C45" t="s">
        <v>3322</v>
      </c>
      <c r="D45" t="s">
        <v>2574</v>
      </c>
      <c r="E45" t="s">
        <v>373</v>
      </c>
      <c r="F45" t="s">
        <v>3973</v>
      </c>
      <c r="G45" t="s">
        <v>3310</v>
      </c>
      <c r="H45" t="s">
        <v>385</v>
      </c>
      <c r="I45" t="s">
        <v>3972</v>
      </c>
    </row>
    <row r="46" spans="3:9" x14ac:dyDescent="0.25">
      <c r="C46" t="s">
        <v>3322</v>
      </c>
      <c r="D46" t="s">
        <v>3046</v>
      </c>
      <c r="E46" t="s">
        <v>373</v>
      </c>
      <c r="F46" t="s">
        <v>3974</v>
      </c>
      <c r="G46" t="s">
        <v>171</v>
      </c>
      <c r="H46" t="s">
        <v>385</v>
      </c>
      <c r="I46" t="s">
        <v>3952</v>
      </c>
    </row>
    <row r="47" spans="3:9" x14ac:dyDescent="0.25">
      <c r="C47" t="s">
        <v>3373</v>
      </c>
      <c r="D47" t="s">
        <v>3374</v>
      </c>
      <c r="E47" t="s">
        <v>373</v>
      </c>
      <c r="F47" t="s">
        <v>3429</v>
      </c>
      <c r="G47" t="s">
        <v>3430</v>
      </c>
      <c r="H47" t="s">
        <v>3372</v>
      </c>
      <c r="I47" t="s">
        <v>3952</v>
      </c>
    </row>
    <row r="48" spans="3:9" x14ac:dyDescent="0.25">
      <c r="C48" t="s">
        <v>3406</v>
      </c>
      <c r="D48" t="s">
        <v>3353</v>
      </c>
      <c r="E48" t="s">
        <v>3354</v>
      </c>
      <c r="F48" t="s">
        <v>3975</v>
      </c>
      <c r="G48" t="s">
        <v>171</v>
      </c>
      <c r="H48" t="s">
        <v>385</v>
      </c>
      <c r="I48" t="s">
        <v>3952</v>
      </c>
    </row>
    <row r="49" spans="2:9" x14ac:dyDescent="0.25">
      <c r="C49" t="s">
        <v>3406</v>
      </c>
      <c r="D49" t="s">
        <v>1798</v>
      </c>
      <c r="E49" t="s">
        <v>366</v>
      </c>
      <c r="F49" t="s">
        <v>3976</v>
      </c>
      <c r="G49" t="s">
        <v>1678</v>
      </c>
      <c r="H49" t="s">
        <v>429</v>
      </c>
      <c r="I49" t="s">
        <v>3977</v>
      </c>
    </row>
    <row r="50" spans="2:9" x14ac:dyDescent="0.25">
      <c r="C50" t="s">
        <v>3389</v>
      </c>
      <c r="D50" t="s">
        <v>3390</v>
      </c>
      <c r="E50" t="s">
        <v>373</v>
      </c>
      <c r="F50" t="s">
        <v>171</v>
      </c>
      <c r="G50" t="s">
        <v>171</v>
      </c>
      <c r="H50" t="s">
        <v>385</v>
      </c>
      <c r="I50" t="s">
        <v>3952</v>
      </c>
    </row>
    <row r="51" spans="2:9" x14ac:dyDescent="0.25">
      <c r="C51" t="s">
        <v>3406</v>
      </c>
      <c r="D51" t="s">
        <v>3407</v>
      </c>
      <c r="E51" t="s">
        <v>3408</v>
      </c>
      <c r="F51" t="s">
        <v>3432</v>
      </c>
      <c r="G51" t="s">
        <v>171</v>
      </c>
      <c r="H51" t="s">
        <v>3433</v>
      </c>
      <c r="I51" t="s">
        <v>3952</v>
      </c>
    </row>
    <row r="52" spans="2:9" x14ac:dyDescent="0.25">
      <c r="C52" t="s">
        <v>3978</v>
      </c>
      <c r="D52" t="s">
        <v>3979</v>
      </c>
      <c r="E52" t="s">
        <v>3295</v>
      </c>
      <c r="F52" t="s">
        <v>171</v>
      </c>
      <c r="G52" t="s">
        <v>171</v>
      </c>
      <c r="H52" t="s">
        <v>3980</v>
      </c>
      <c r="I52" t="s">
        <v>3981</v>
      </c>
    </row>
    <row r="53" spans="2:9" x14ac:dyDescent="0.25">
      <c r="C53" t="s">
        <v>1386</v>
      </c>
      <c r="D53" t="s">
        <v>794</v>
      </c>
      <c r="E53" t="s">
        <v>28</v>
      </c>
      <c r="F53" t="s">
        <v>3360</v>
      </c>
      <c r="G53" t="s">
        <v>2295</v>
      </c>
      <c r="H53" t="s">
        <v>2296</v>
      </c>
      <c r="I53" t="s">
        <v>386</v>
      </c>
    </row>
    <row r="54" spans="2:9" x14ac:dyDescent="0.25">
      <c r="C54" t="s">
        <v>3361</v>
      </c>
      <c r="D54" t="s">
        <v>3362</v>
      </c>
      <c r="E54" t="s">
        <v>3363</v>
      </c>
      <c r="F54" t="s">
        <v>3982</v>
      </c>
      <c r="G54" t="s">
        <v>171</v>
      </c>
      <c r="H54" t="s">
        <v>385</v>
      </c>
      <c r="I54" t="s">
        <v>3952</v>
      </c>
    </row>
    <row r="55" spans="2:9" x14ac:dyDescent="0.25">
      <c r="C55" t="s">
        <v>3983</v>
      </c>
      <c r="D55" t="s">
        <v>3984</v>
      </c>
      <c r="E55" t="s">
        <v>3295</v>
      </c>
      <c r="F55" t="s">
        <v>3982</v>
      </c>
      <c r="G55" t="s">
        <v>171</v>
      </c>
      <c r="H55" t="s">
        <v>385</v>
      </c>
      <c r="I55" t="s">
        <v>3952</v>
      </c>
    </row>
    <row r="56" spans="2:9" x14ac:dyDescent="0.25">
      <c r="C56" t="s">
        <v>405</v>
      </c>
      <c r="D56" t="s">
        <v>406</v>
      </c>
      <c r="E56" t="s">
        <v>136</v>
      </c>
      <c r="F56" t="s">
        <v>373</v>
      </c>
      <c r="G56" t="s">
        <v>407</v>
      </c>
      <c r="H56" t="s">
        <v>385</v>
      </c>
      <c r="I56" t="s">
        <v>386</v>
      </c>
    </row>
    <row r="57" spans="2:9" x14ac:dyDescent="0.25">
      <c r="C57" t="s">
        <v>3326</v>
      </c>
      <c r="D57" t="s">
        <v>403</v>
      </c>
      <c r="E57" t="s">
        <v>383</v>
      </c>
      <c r="F57" t="s">
        <v>171</v>
      </c>
      <c r="G57" t="s">
        <v>171</v>
      </c>
      <c r="H57" t="s">
        <v>399</v>
      </c>
      <c r="I57" t="s">
        <v>3985</v>
      </c>
    </row>
    <row r="58" spans="2:9" x14ac:dyDescent="0.25">
      <c r="B58" s="342"/>
      <c r="C58" s="342" t="s">
        <v>381</v>
      </c>
      <c r="D58" s="342" t="s">
        <v>403</v>
      </c>
      <c r="E58" s="342" t="s">
        <v>136</v>
      </c>
      <c r="F58" s="342" t="s">
        <v>383</v>
      </c>
      <c r="G58" s="342" t="s">
        <v>404</v>
      </c>
      <c r="H58" s="342" t="s">
        <v>399</v>
      </c>
      <c r="I58" s="342" t="s">
        <v>386</v>
      </c>
    </row>
    <row r="59" spans="2:9" x14ac:dyDescent="0.25">
      <c r="C59" t="s">
        <v>381</v>
      </c>
      <c r="D59" t="s">
        <v>382</v>
      </c>
      <c r="E59" t="s">
        <v>171</v>
      </c>
      <c r="F59" t="s">
        <v>383</v>
      </c>
      <c r="G59" t="s">
        <v>384</v>
      </c>
      <c r="H59" t="s">
        <v>385</v>
      </c>
      <c r="I59" t="s">
        <v>386</v>
      </c>
    </row>
    <row r="60" spans="2:9" x14ac:dyDescent="0.25">
      <c r="C60" t="s">
        <v>3326</v>
      </c>
      <c r="D60" t="s">
        <v>3375</v>
      </c>
      <c r="E60" t="s">
        <v>383</v>
      </c>
      <c r="F60" t="s">
        <v>2979</v>
      </c>
      <c r="G60" t="s">
        <v>1678</v>
      </c>
      <c r="H60" t="s">
        <v>3372</v>
      </c>
      <c r="I60" t="s">
        <v>3952</v>
      </c>
    </row>
    <row r="61" spans="2:9" x14ac:dyDescent="0.25">
      <c r="C61" t="s">
        <v>3328</v>
      </c>
      <c r="D61" t="s">
        <v>2904</v>
      </c>
      <c r="E61" t="s">
        <v>3295</v>
      </c>
      <c r="F61" t="s">
        <v>3986</v>
      </c>
      <c r="G61" t="s">
        <v>3117</v>
      </c>
      <c r="H61" t="s">
        <v>399</v>
      </c>
      <c r="I61" t="s">
        <v>3952</v>
      </c>
    </row>
    <row r="62" spans="2:9" x14ac:dyDescent="0.25">
      <c r="C62" t="s">
        <v>3391</v>
      </c>
      <c r="D62" t="s">
        <v>3392</v>
      </c>
      <c r="E62" t="s">
        <v>3306</v>
      </c>
      <c r="F62" t="s">
        <v>3987</v>
      </c>
      <c r="G62" t="s">
        <v>171</v>
      </c>
      <c r="H62" t="s">
        <v>385</v>
      </c>
      <c r="I62" t="s">
        <v>3952</v>
      </c>
    </row>
    <row r="63" spans="2:9" x14ac:dyDescent="0.25">
      <c r="C63" t="s">
        <v>3364</v>
      </c>
      <c r="D63" t="s">
        <v>3365</v>
      </c>
      <c r="E63" t="s">
        <v>3366</v>
      </c>
      <c r="F63" t="s">
        <v>3439</v>
      </c>
      <c r="G63" t="s">
        <v>136</v>
      </c>
      <c r="H63" t="s">
        <v>399</v>
      </c>
      <c r="I63" t="s">
        <v>3952</v>
      </c>
    </row>
    <row r="64" spans="2:9" s="342" customFormat="1" x14ac:dyDescent="0.25">
      <c r="C64" s="342" t="s">
        <v>391</v>
      </c>
      <c r="D64" s="342" t="s">
        <v>392</v>
      </c>
      <c r="E64" s="342" t="s">
        <v>28</v>
      </c>
      <c r="F64" s="342" t="s">
        <v>383</v>
      </c>
      <c r="G64" s="342" t="s">
        <v>393</v>
      </c>
      <c r="H64" s="342" t="s">
        <v>385</v>
      </c>
      <c r="I64" s="342" t="s">
        <v>394</v>
      </c>
    </row>
    <row r="65" spans="3:9" x14ac:dyDescent="0.25">
      <c r="C65" t="s">
        <v>3988</v>
      </c>
      <c r="D65" t="s">
        <v>365</v>
      </c>
      <c r="E65" t="s">
        <v>28</v>
      </c>
      <c r="F65" t="s">
        <v>366</v>
      </c>
      <c r="G65" t="s">
        <v>1584</v>
      </c>
      <c r="H65" t="s">
        <v>2294</v>
      </c>
      <c r="I65" t="s">
        <v>369</v>
      </c>
    </row>
    <row r="66" spans="3:9" x14ac:dyDescent="0.25">
      <c r="C66" t="s">
        <v>3331</v>
      </c>
      <c r="D66" t="s">
        <v>3989</v>
      </c>
      <c r="E66" t="s">
        <v>3295</v>
      </c>
      <c r="F66" t="s">
        <v>3990</v>
      </c>
      <c r="G66" t="s">
        <v>3991</v>
      </c>
      <c r="H66" t="s">
        <v>399</v>
      </c>
      <c r="I66" t="s">
        <v>3955</v>
      </c>
    </row>
    <row r="67" spans="3:9" x14ac:dyDescent="0.25">
      <c r="C67" t="s">
        <v>3393</v>
      </c>
      <c r="D67" t="s">
        <v>3394</v>
      </c>
      <c r="E67" t="s">
        <v>366</v>
      </c>
      <c r="F67" t="s">
        <v>3440</v>
      </c>
      <c r="G67" t="s">
        <v>171</v>
      </c>
      <c r="H67" t="s">
        <v>385</v>
      </c>
      <c r="I67" t="s">
        <v>3952</v>
      </c>
    </row>
    <row r="68" spans="3:9" x14ac:dyDescent="0.25">
      <c r="C68" t="s">
        <v>3377</v>
      </c>
      <c r="D68" t="s">
        <v>3377</v>
      </c>
      <c r="E68" t="s">
        <v>373</v>
      </c>
      <c r="F68" t="s">
        <v>3441</v>
      </c>
      <c r="G68" t="s">
        <v>3442</v>
      </c>
      <c r="H68" t="s">
        <v>3372</v>
      </c>
      <c r="I68" t="s">
        <v>3952</v>
      </c>
    </row>
    <row r="69" spans="3:9" x14ac:dyDescent="0.25">
      <c r="C69" t="s">
        <v>3367</v>
      </c>
      <c r="D69" t="s">
        <v>3368</v>
      </c>
      <c r="E69" t="s">
        <v>383</v>
      </c>
      <c r="F69" t="s">
        <v>3992</v>
      </c>
      <c r="G69" t="s">
        <v>3444</v>
      </c>
      <c r="H69" t="s">
        <v>3993</v>
      </c>
      <c r="I69" t="s">
        <v>3994</v>
      </c>
    </row>
    <row r="70" spans="3:9" x14ac:dyDescent="0.25">
      <c r="C70" t="s">
        <v>400</v>
      </c>
      <c r="D70" t="s">
        <v>401</v>
      </c>
      <c r="E70" t="s">
        <v>136</v>
      </c>
      <c r="F70" t="s">
        <v>373</v>
      </c>
      <c r="G70" t="s">
        <v>402</v>
      </c>
      <c r="H70" t="s">
        <v>385</v>
      </c>
      <c r="I70" t="s">
        <v>386</v>
      </c>
    </row>
    <row r="71" spans="3:9" x14ac:dyDescent="0.25">
      <c r="C71" t="s">
        <v>3395</v>
      </c>
      <c r="D71" t="s">
        <v>3396</v>
      </c>
      <c r="E71" t="s">
        <v>373</v>
      </c>
      <c r="F71" t="s">
        <v>3427</v>
      </c>
      <c r="G71" t="s">
        <v>171</v>
      </c>
      <c r="H71" t="s">
        <v>385</v>
      </c>
      <c r="I71" t="s">
        <v>3952</v>
      </c>
    </row>
    <row r="72" spans="3:9" x14ac:dyDescent="0.25">
      <c r="C72" t="s">
        <v>3395</v>
      </c>
      <c r="D72" t="s">
        <v>3397</v>
      </c>
      <c r="E72" t="s">
        <v>3398</v>
      </c>
      <c r="F72" t="s">
        <v>3427</v>
      </c>
      <c r="G72" t="s">
        <v>3399</v>
      </c>
      <c r="H72" t="s">
        <v>385</v>
      </c>
      <c r="I72" t="s">
        <v>3952</v>
      </c>
    </row>
    <row r="73" spans="3:9" x14ac:dyDescent="0.25">
      <c r="C73" t="s">
        <v>3395</v>
      </c>
      <c r="D73" t="s">
        <v>3404</v>
      </c>
      <c r="E73" t="s">
        <v>3405</v>
      </c>
      <c r="F73" t="s">
        <v>3427</v>
      </c>
      <c r="G73" t="s">
        <v>171</v>
      </c>
      <c r="H73" t="s">
        <v>3403</v>
      </c>
      <c r="I73" t="s">
        <v>3952</v>
      </c>
    </row>
    <row r="74" spans="3:9" x14ac:dyDescent="0.25">
      <c r="C74" t="s">
        <v>3331</v>
      </c>
      <c r="D74" t="s">
        <v>3369</v>
      </c>
      <c r="E74" t="s">
        <v>3295</v>
      </c>
      <c r="F74" t="s">
        <v>3446</v>
      </c>
      <c r="G74" t="s">
        <v>3447</v>
      </c>
      <c r="H74" t="s">
        <v>399</v>
      </c>
      <c r="I74" t="s">
        <v>3961</v>
      </c>
    </row>
    <row r="75" spans="3:9" x14ac:dyDescent="0.25">
      <c r="C75" t="s">
        <v>387</v>
      </c>
      <c r="D75" t="s">
        <v>388</v>
      </c>
      <c r="E75" t="s">
        <v>171</v>
      </c>
      <c r="F75" t="s">
        <v>3448</v>
      </c>
      <c r="G75" t="s">
        <v>390</v>
      </c>
      <c r="H75" t="s">
        <v>385</v>
      </c>
      <c r="I75" t="s">
        <v>386</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6:S37"/>
  <sheetViews>
    <sheetView topLeftCell="D1" workbookViewId="0">
      <selection activeCell="N15" sqref="N15"/>
    </sheetView>
  </sheetViews>
  <sheetFormatPr defaultRowHeight="15" x14ac:dyDescent="0.25"/>
  <cols>
    <col min="5" max="5" width="10.42578125" bestFit="1" customWidth="1"/>
    <col min="7" max="7" width="21.42578125" customWidth="1"/>
    <col min="11" max="11" width="9.85546875" bestFit="1" customWidth="1"/>
    <col min="18" max="18" width="10.42578125" bestFit="1" customWidth="1"/>
    <col min="19" max="19" width="14" bestFit="1" customWidth="1"/>
  </cols>
  <sheetData>
    <row r="6" spans="5:19" x14ac:dyDescent="0.25">
      <c r="E6" s="80"/>
      <c r="Q6" s="809" t="s">
        <v>3995</v>
      </c>
    </row>
    <row r="7" spans="5:19" x14ac:dyDescent="0.25">
      <c r="E7" s="812"/>
      <c r="F7" s="1"/>
      <c r="G7" s="1"/>
      <c r="H7" s="1"/>
      <c r="I7" s="1"/>
      <c r="J7" s="1"/>
      <c r="K7" s="1"/>
      <c r="L7" s="1"/>
      <c r="M7" s="1"/>
      <c r="N7" s="1"/>
      <c r="O7" s="1"/>
      <c r="P7" s="1"/>
      <c r="Q7" s="813"/>
      <c r="R7" s="1"/>
      <c r="S7" s="342" t="s">
        <v>3996</v>
      </c>
    </row>
    <row r="8" spans="5:19" x14ac:dyDescent="0.25">
      <c r="E8" s="814" t="s">
        <v>3997</v>
      </c>
      <c r="F8" s="815" t="s">
        <v>48</v>
      </c>
      <c r="G8" s="815" t="s">
        <v>3998</v>
      </c>
      <c r="H8" s="815" t="s">
        <v>3999</v>
      </c>
      <c r="I8" s="815" t="s">
        <v>878</v>
      </c>
      <c r="J8" s="815">
        <v>143</v>
      </c>
      <c r="K8" s="815" t="s">
        <v>529</v>
      </c>
      <c r="L8" s="815" t="s">
        <v>530</v>
      </c>
      <c r="M8" s="815" t="s">
        <v>159</v>
      </c>
      <c r="N8" s="815" t="s">
        <v>4000</v>
      </c>
      <c r="O8" s="815" t="s">
        <v>2981</v>
      </c>
      <c r="P8" s="815" t="s">
        <v>4001</v>
      </c>
      <c r="Q8" s="816">
        <v>39</v>
      </c>
      <c r="R8" s="815" t="s">
        <v>966</v>
      </c>
      <c r="S8" s="815" t="s">
        <v>4002</v>
      </c>
    </row>
    <row r="9" spans="5:19" x14ac:dyDescent="0.25">
      <c r="E9" s="814">
        <v>44659</v>
      </c>
      <c r="F9" s="815" t="s">
        <v>28</v>
      </c>
      <c r="G9" s="815" t="s">
        <v>3913</v>
      </c>
      <c r="H9" s="815"/>
      <c r="I9" s="815" t="s">
        <v>878</v>
      </c>
      <c r="J9" s="815" t="s">
        <v>1761</v>
      </c>
      <c r="K9" s="815" t="s">
        <v>1226</v>
      </c>
      <c r="L9" s="815" t="s">
        <v>1762</v>
      </c>
      <c r="M9" s="815" t="s">
        <v>1763</v>
      </c>
      <c r="N9" s="815" t="s">
        <v>4003</v>
      </c>
      <c r="O9" s="815" t="s">
        <v>4004</v>
      </c>
      <c r="P9" s="815" t="s">
        <v>1763</v>
      </c>
      <c r="Q9" s="816"/>
      <c r="R9" s="815" t="s">
        <v>112</v>
      </c>
      <c r="S9" s="815" t="s">
        <v>4005</v>
      </c>
    </row>
    <row r="10" spans="5:19" x14ac:dyDescent="0.25">
      <c r="E10" s="814" t="s">
        <v>4006</v>
      </c>
      <c r="F10" s="815" t="s">
        <v>1678</v>
      </c>
      <c r="G10" s="815" t="s">
        <v>4007</v>
      </c>
      <c r="H10" s="815" t="s">
        <v>4008</v>
      </c>
      <c r="I10" s="815" t="s">
        <v>1774</v>
      </c>
      <c r="J10" s="815" t="s">
        <v>1804</v>
      </c>
      <c r="K10" s="815" t="s">
        <v>52</v>
      </c>
      <c r="L10" s="815" t="s">
        <v>1743</v>
      </c>
      <c r="M10" s="815" t="s">
        <v>124</v>
      </c>
      <c r="N10" s="815" t="s">
        <v>4009</v>
      </c>
      <c r="O10" s="815" t="s">
        <v>396</v>
      </c>
      <c r="P10" s="815" t="s">
        <v>4010</v>
      </c>
      <c r="Q10" s="816" t="s">
        <v>4011</v>
      </c>
      <c r="R10" s="815" t="s">
        <v>329</v>
      </c>
      <c r="S10" s="815" t="s">
        <v>4012</v>
      </c>
    </row>
    <row r="11" spans="5:19" x14ac:dyDescent="0.25">
      <c r="E11" s="814" t="s">
        <v>1771</v>
      </c>
      <c r="F11" s="815" t="s">
        <v>1678</v>
      </c>
      <c r="G11" s="815" t="s">
        <v>1772</v>
      </c>
      <c r="H11" s="815" t="s">
        <v>1773</v>
      </c>
      <c r="I11" s="815" t="s">
        <v>1774</v>
      </c>
      <c r="J11" s="815" t="s">
        <v>1775</v>
      </c>
      <c r="K11" s="815" t="s">
        <v>52</v>
      </c>
      <c r="L11" s="815" t="s">
        <v>1776</v>
      </c>
      <c r="M11" s="815" t="s">
        <v>124</v>
      </c>
      <c r="N11" s="815" t="s">
        <v>1777</v>
      </c>
      <c r="O11" s="815" t="s">
        <v>1778</v>
      </c>
      <c r="P11" s="815" t="s">
        <v>1779</v>
      </c>
      <c r="Q11" s="816" t="s">
        <v>2252</v>
      </c>
      <c r="R11" s="815" t="s">
        <v>112</v>
      </c>
      <c r="S11" s="815" t="s">
        <v>4013</v>
      </c>
    </row>
    <row r="12" spans="5:19" x14ac:dyDescent="0.25">
      <c r="E12" s="814" t="s">
        <v>1837</v>
      </c>
      <c r="F12" s="815" t="s">
        <v>1838</v>
      </c>
      <c r="G12" s="815" t="s">
        <v>1839</v>
      </c>
      <c r="H12" s="815" t="s">
        <v>375</v>
      </c>
      <c r="I12" s="815" t="s">
        <v>1774</v>
      </c>
      <c r="J12" s="815" t="s">
        <v>1840</v>
      </c>
      <c r="K12" s="815" t="s">
        <v>1841</v>
      </c>
      <c r="L12" s="815" t="s">
        <v>1842</v>
      </c>
      <c r="M12" s="815" t="s">
        <v>4014</v>
      </c>
      <c r="N12" s="815" t="s">
        <v>1843</v>
      </c>
      <c r="O12" s="815" t="s">
        <v>1844</v>
      </c>
      <c r="P12" s="815" t="s">
        <v>1845</v>
      </c>
      <c r="Q12" s="815" t="s">
        <v>4015</v>
      </c>
      <c r="R12" s="815" t="s">
        <v>112</v>
      </c>
      <c r="S12" s="817" t="s">
        <v>4016</v>
      </c>
    </row>
    <row r="13" spans="5:19" x14ac:dyDescent="0.25">
      <c r="E13" s="814" t="s">
        <v>1848</v>
      </c>
      <c r="F13" s="815" t="s">
        <v>1678</v>
      </c>
      <c r="G13" s="815" t="s">
        <v>1830</v>
      </c>
      <c r="H13" s="815" t="s">
        <v>375</v>
      </c>
      <c r="I13" s="815" t="s">
        <v>1774</v>
      </c>
      <c r="J13" s="815" t="s">
        <v>1831</v>
      </c>
      <c r="K13" s="815" t="s">
        <v>52</v>
      </c>
      <c r="L13" s="815" t="s">
        <v>1850</v>
      </c>
      <c r="M13" s="815" t="s">
        <v>4017</v>
      </c>
      <c r="N13" s="815" t="s">
        <v>1851</v>
      </c>
      <c r="O13" s="815" t="s">
        <v>1833</v>
      </c>
      <c r="P13" s="815" t="s">
        <v>1852</v>
      </c>
      <c r="Q13" s="815" t="s">
        <v>3560</v>
      </c>
      <c r="R13" s="815" t="s">
        <v>112</v>
      </c>
      <c r="S13" s="815" t="s">
        <v>4018</v>
      </c>
    </row>
    <row r="14" spans="5:19" x14ac:dyDescent="0.25">
      <c r="E14" s="818" t="s">
        <v>2235</v>
      </c>
      <c r="F14" s="810" t="s">
        <v>1704</v>
      </c>
      <c r="G14" s="810" t="s">
        <v>4019</v>
      </c>
      <c r="H14" s="810" t="s">
        <v>375</v>
      </c>
      <c r="I14" s="810" t="s">
        <v>1774</v>
      </c>
      <c r="J14" s="810" t="s">
        <v>4020</v>
      </c>
      <c r="K14" s="810" t="s">
        <v>52</v>
      </c>
      <c r="L14" s="810" t="s">
        <v>2993</v>
      </c>
      <c r="M14" s="810" t="s">
        <v>1693</v>
      </c>
      <c r="N14" s="810" t="s">
        <v>4021</v>
      </c>
      <c r="O14" s="810" t="s">
        <v>3957</v>
      </c>
      <c r="P14" s="810" t="s">
        <v>4022</v>
      </c>
      <c r="Q14" s="810" t="s">
        <v>4023</v>
      </c>
      <c r="R14" s="810" t="s">
        <v>112</v>
      </c>
      <c r="S14" s="342" t="s">
        <v>4024</v>
      </c>
    </row>
    <row r="17" spans="10:12" x14ac:dyDescent="0.25">
      <c r="K17" s="1" t="s">
        <v>4025</v>
      </c>
      <c r="L17" s="1" t="s">
        <v>4026</v>
      </c>
    </row>
    <row r="18" spans="10:12" x14ac:dyDescent="0.25">
      <c r="K18">
        <v>12</v>
      </c>
      <c r="L18">
        <v>12</v>
      </c>
    </row>
    <row r="19" spans="10:12" x14ac:dyDescent="0.25">
      <c r="K19" s="811">
        <v>12345999</v>
      </c>
      <c r="L19" s="811"/>
    </row>
    <row r="20" spans="10:12" x14ac:dyDescent="0.25">
      <c r="J20">
        <f>K20/1000000</f>
        <v>0.12345</v>
      </c>
      <c r="K20" s="811">
        <v>123450</v>
      </c>
      <c r="L20" s="811"/>
    </row>
    <row r="21" spans="10:12" x14ac:dyDescent="0.25">
      <c r="K21" s="811"/>
      <c r="L21" s="811"/>
    </row>
    <row r="22" spans="10:12" x14ac:dyDescent="0.25">
      <c r="K22" s="811"/>
      <c r="L22" s="811"/>
    </row>
    <row r="23" spans="10:12" x14ac:dyDescent="0.25">
      <c r="K23" s="811"/>
      <c r="L23" s="811"/>
    </row>
    <row r="24" spans="10:12" x14ac:dyDescent="0.25">
      <c r="K24" s="811"/>
      <c r="L24" s="811"/>
    </row>
    <row r="25" spans="10:12" x14ac:dyDescent="0.25">
      <c r="K25" s="811"/>
      <c r="L25" s="811"/>
    </row>
    <row r="26" spans="10:12" x14ac:dyDescent="0.25">
      <c r="K26" s="811"/>
      <c r="L26" s="811"/>
    </row>
    <row r="27" spans="10:12" x14ac:dyDescent="0.25">
      <c r="K27" s="811"/>
      <c r="L27" s="811"/>
    </row>
    <row r="28" spans="10:12" x14ac:dyDescent="0.25">
      <c r="K28" s="811"/>
      <c r="L28" s="811"/>
    </row>
    <row r="29" spans="10:12" x14ac:dyDescent="0.25">
      <c r="K29" s="811"/>
      <c r="L29" s="811"/>
    </row>
    <row r="30" spans="10:12" x14ac:dyDescent="0.25">
      <c r="K30" s="811"/>
      <c r="L30" s="811"/>
    </row>
    <row r="31" spans="10:12" x14ac:dyDescent="0.25">
      <c r="K31" s="811"/>
      <c r="L31" s="811"/>
    </row>
    <row r="32" spans="10:12" x14ac:dyDescent="0.25">
      <c r="K32" s="811"/>
      <c r="L32" s="811"/>
    </row>
    <row r="33" spans="11:12" x14ac:dyDescent="0.25">
      <c r="K33" s="811"/>
      <c r="L33" s="811"/>
    </row>
    <row r="34" spans="11:12" x14ac:dyDescent="0.25">
      <c r="K34" s="811"/>
      <c r="L34" s="811"/>
    </row>
    <row r="35" spans="11:12" x14ac:dyDescent="0.25">
      <c r="K35" s="811"/>
      <c r="L35" s="811"/>
    </row>
    <row r="36" spans="11:12" x14ac:dyDescent="0.25">
      <c r="K36" s="811"/>
      <c r="L36" s="811"/>
    </row>
    <row r="37" spans="11:12" x14ac:dyDescent="0.25">
      <c r="K37" s="811"/>
      <c r="L37" s="811"/>
    </row>
  </sheetData>
  <pageMargins left="0.7" right="0.7" top="0.75" bottom="0.75" header="0.3" footer="0.3"/>
  <pageSetup orientation="portrait"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J11"/>
  <sheetViews>
    <sheetView workbookViewId="0">
      <selection activeCell="D3" sqref="D3:H11"/>
    </sheetView>
  </sheetViews>
  <sheetFormatPr defaultRowHeight="15" x14ac:dyDescent="0.25"/>
  <cols>
    <col min="7" max="7" width="18.42578125" customWidth="1"/>
  </cols>
  <sheetData>
    <row r="3" spans="4:10" x14ac:dyDescent="0.25">
      <c r="D3" t="s">
        <v>3983</v>
      </c>
      <c r="E3" t="s">
        <v>3984</v>
      </c>
      <c r="F3" t="s">
        <v>3295</v>
      </c>
      <c r="G3" t="s">
        <v>3982</v>
      </c>
      <c r="H3" t="s">
        <v>171</v>
      </c>
      <c r="I3" t="s">
        <v>385</v>
      </c>
      <c r="J3" t="s">
        <v>4027</v>
      </c>
    </row>
    <row r="4" spans="4:10" x14ac:dyDescent="0.25">
      <c r="D4" t="s">
        <v>408</v>
      </c>
      <c r="E4" t="s">
        <v>409</v>
      </c>
      <c r="F4" t="s">
        <v>3295</v>
      </c>
      <c r="G4" t="s">
        <v>410</v>
      </c>
      <c r="H4" t="s">
        <v>412</v>
      </c>
      <c r="I4" t="s">
        <v>399</v>
      </c>
      <c r="J4" t="s">
        <v>4027</v>
      </c>
    </row>
    <row r="5" spans="4:10" x14ac:dyDescent="0.25">
      <c r="D5" t="s">
        <v>408</v>
      </c>
      <c r="E5" t="s">
        <v>413</v>
      </c>
      <c r="F5" t="s">
        <v>3295</v>
      </c>
      <c r="G5" t="s">
        <v>410</v>
      </c>
      <c r="H5" t="s">
        <v>414</v>
      </c>
      <c r="I5" t="s">
        <v>399</v>
      </c>
      <c r="J5" t="s">
        <v>4027</v>
      </c>
    </row>
    <row r="6" spans="4:10" x14ac:dyDescent="0.25">
      <c r="D6" t="s">
        <v>3328</v>
      </c>
      <c r="E6" t="s">
        <v>2904</v>
      </c>
      <c r="F6" t="s">
        <v>3295</v>
      </c>
      <c r="G6" t="s">
        <v>3986</v>
      </c>
      <c r="H6" t="s">
        <v>3117</v>
      </c>
      <c r="I6" t="s">
        <v>399</v>
      </c>
      <c r="J6" t="s">
        <v>4027</v>
      </c>
    </row>
    <row r="7" spans="4:10" x14ac:dyDescent="0.25">
      <c r="D7" t="s">
        <v>3331</v>
      </c>
      <c r="E7" t="s">
        <v>3369</v>
      </c>
      <c r="F7" t="s">
        <v>3295</v>
      </c>
      <c r="G7" t="s">
        <v>3446</v>
      </c>
      <c r="H7" t="s">
        <v>3447</v>
      </c>
      <c r="I7" t="s">
        <v>399</v>
      </c>
      <c r="J7" t="s">
        <v>4027</v>
      </c>
    </row>
    <row r="8" spans="4:10" x14ac:dyDescent="0.25">
      <c r="D8" t="s">
        <v>417</v>
      </c>
      <c r="E8" t="s">
        <v>2002</v>
      </c>
      <c r="F8" t="s">
        <v>3295</v>
      </c>
      <c r="G8" t="s">
        <v>121</v>
      </c>
      <c r="H8" t="s">
        <v>851</v>
      </c>
      <c r="I8" t="s">
        <v>4028</v>
      </c>
      <c r="J8" t="s">
        <v>4027</v>
      </c>
    </row>
    <row r="9" spans="4:10" x14ac:dyDescent="0.25">
      <c r="D9" t="s">
        <v>3331</v>
      </c>
      <c r="E9" t="s">
        <v>3989</v>
      </c>
      <c r="F9" t="s">
        <v>4029</v>
      </c>
      <c r="G9" t="s">
        <v>4030</v>
      </c>
      <c r="H9" t="s">
        <v>3991</v>
      </c>
      <c r="I9" t="s">
        <v>399</v>
      </c>
      <c r="J9" t="s">
        <v>4027</v>
      </c>
    </row>
    <row r="10" spans="4:10" x14ac:dyDescent="0.25">
      <c r="D10" t="s">
        <v>1386</v>
      </c>
      <c r="E10" t="s">
        <v>794</v>
      </c>
      <c r="F10" t="s">
        <v>3360</v>
      </c>
      <c r="G10" t="s">
        <v>28</v>
      </c>
      <c r="H10" t="s">
        <v>2295</v>
      </c>
      <c r="I10" t="s">
        <v>399</v>
      </c>
      <c r="J10" t="s">
        <v>4027</v>
      </c>
    </row>
    <row r="11" spans="4:10" x14ac:dyDescent="0.25">
      <c r="D11" t="s">
        <v>3406</v>
      </c>
      <c r="E11" t="s">
        <v>3407</v>
      </c>
      <c r="F11" t="s">
        <v>3408</v>
      </c>
      <c r="G11" t="s">
        <v>3432</v>
      </c>
      <c r="H11" t="s">
        <v>171</v>
      </c>
      <c r="I11" t="s">
        <v>3433</v>
      </c>
      <c r="J11" t="s">
        <v>4027</v>
      </c>
    </row>
  </sheetData>
  <sortState ref="D3:J20">
    <sortCondition ref="F20"/>
  </sortState>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0" sqref="D10"/>
    </sheetView>
  </sheetViews>
  <sheetFormatPr defaultRowHeight="15" x14ac:dyDescent="0.25"/>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3"/>
  <sheetViews>
    <sheetView showGridLines="0" zoomScale="60" zoomScaleNormal="60" workbookViewId="0">
      <selection activeCell="E45" sqref="E45"/>
    </sheetView>
  </sheetViews>
  <sheetFormatPr defaultColWidth="9.140625" defaultRowHeight="17.25" x14ac:dyDescent="0.3"/>
  <cols>
    <col min="1" max="1" width="9.140625" style="343"/>
    <col min="2" max="2" width="16.42578125" style="343" customWidth="1"/>
    <col min="3" max="3" width="35" style="343" customWidth="1"/>
    <col min="4" max="4" width="42" style="343" bestFit="1" customWidth="1"/>
    <col min="5" max="5" width="71.42578125" style="343" customWidth="1"/>
    <col min="6" max="6" width="30.140625" style="343" bestFit="1" customWidth="1"/>
    <col min="7" max="7" width="25.85546875" style="343" customWidth="1"/>
    <col min="8" max="8" width="14.42578125" style="343" customWidth="1"/>
    <col min="9" max="16384" width="9.140625" style="343"/>
  </cols>
  <sheetData>
    <row r="1" spans="2:25" s="1429" customFormat="1" ht="15.75" customHeight="1" x14ac:dyDescent="0.25"/>
    <row r="2" spans="2:25" s="1429" customFormat="1" ht="15.75" customHeight="1" x14ac:dyDescent="0.25"/>
    <row r="3" spans="2:25" s="1429" customFormat="1" ht="15.75" customHeight="1" x14ac:dyDescent="0.25"/>
    <row r="4" spans="2:25" s="1429" customFormat="1" ht="15.75" customHeight="1" x14ac:dyDescent="0.25"/>
    <row r="5" spans="2:25" s="1429" customFormat="1" ht="15.75" customHeight="1" x14ac:dyDescent="0.25"/>
    <row r="6" spans="2:25" s="1429" customFormat="1" ht="15.75" customHeight="1" x14ac:dyDescent="0.25"/>
    <row r="7" spans="2:25" s="1429" customFormat="1" ht="15.75" customHeight="1" x14ac:dyDescent="0.25"/>
    <row r="8" spans="2:25" s="1429" customFormat="1" ht="15.75" customHeight="1" x14ac:dyDescent="0.25"/>
    <row r="9" spans="2:25" s="1429" customFormat="1" ht="15.75" customHeight="1" thickBot="1" x14ac:dyDescent="0.3"/>
    <row r="10" spans="2:25" ht="44.25" thickBot="1" x14ac:dyDescent="0.55000000000000004">
      <c r="B10" s="535" t="s">
        <v>4031</v>
      </c>
      <c r="C10" s="493"/>
      <c r="D10" s="493"/>
      <c r="E10" s="493"/>
      <c r="F10" s="493"/>
      <c r="G10" s="493"/>
      <c r="H10" s="493"/>
      <c r="I10" s="493"/>
      <c r="J10" s="493"/>
      <c r="K10" s="493"/>
      <c r="L10" s="493"/>
      <c r="M10" s="493"/>
      <c r="N10" s="493"/>
      <c r="O10" s="493"/>
      <c r="P10" s="493"/>
      <c r="Q10" s="493"/>
      <c r="R10" s="493"/>
      <c r="S10" s="493"/>
      <c r="T10" s="493"/>
      <c r="U10" s="493"/>
      <c r="V10" s="493"/>
      <c r="W10" s="493"/>
      <c r="X10" s="493"/>
      <c r="Y10" s="494"/>
    </row>
    <row r="11" spans="2:25" x14ac:dyDescent="0.3">
      <c r="B11" s="490"/>
      <c r="C11" s="357"/>
      <c r="D11" s="357"/>
      <c r="E11" s="357"/>
      <c r="F11" s="357"/>
      <c r="Y11" s="366"/>
    </row>
    <row r="12" spans="2:25" x14ac:dyDescent="0.3">
      <c r="B12" s="490"/>
      <c r="Y12" s="366"/>
    </row>
    <row r="13" spans="2:25" ht="18" thickBot="1" x14ac:dyDescent="0.35">
      <c r="B13" s="490"/>
      <c r="Y13" s="366"/>
    </row>
    <row r="14" spans="2:25" ht="20.25" x14ac:dyDescent="0.3">
      <c r="B14" s="490"/>
      <c r="C14" s="495"/>
      <c r="D14" s="496" t="s">
        <v>4032</v>
      </c>
      <c r="E14" s="496"/>
      <c r="F14" s="496"/>
      <c r="G14" s="497"/>
      <c r="H14" s="498"/>
      <c r="Y14" s="366"/>
    </row>
    <row r="15" spans="2:25" ht="20.25" x14ac:dyDescent="0.3">
      <c r="B15" s="490"/>
      <c r="C15" s="499"/>
      <c r="D15" s="500" t="s">
        <v>4033</v>
      </c>
      <c r="E15" s="501">
        <v>1191332</v>
      </c>
      <c r="F15" s="500"/>
      <c r="G15" s="502"/>
      <c r="H15" s="503"/>
      <c r="Y15" s="366"/>
    </row>
    <row r="16" spans="2:25" ht="20.25" x14ac:dyDescent="0.3">
      <c r="B16" s="490"/>
      <c r="C16" s="499"/>
      <c r="D16" s="500" t="s">
        <v>4034</v>
      </c>
      <c r="E16" s="501">
        <v>272262</v>
      </c>
      <c r="F16" s="500"/>
      <c r="G16" s="502"/>
      <c r="H16" s="503"/>
      <c r="Y16" s="366"/>
    </row>
    <row r="17" spans="2:25" ht="20.25" x14ac:dyDescent="0.3">
      <c r="B17" s="490"/>
      <c r="C17" s="499"/>
      <c r="D17" s="504" t="s">
        <v>4035</v>
      </c>
      <c r="E17" s="505">
        <v>1463594</v>
      </c>
      <c r="F17" s="500"/>
      <c r="G17" s="502"/>
      <c r="H17" s="503"/>
      <c r="Y17" s="366"/>
    </row>
    <row r="18" spans="2:25" ht="20.25" x14ac:dyDescent="0.3">
      <c r="B18" s="490"/>
      <c r="C18" s="499"/>
      <c r="D18" s="500" t="s">
        <v>4036</v>
      </c>
      <c r="E18" s="501">
        <v>282711</v>
      </c>
      <c r="F18" s="500"/>
      <c r="G18" s="502"/>
      <c r="H18" s="503"/>
      <c r="Y18" s="366"/>
    </row>
    <row r="19" spans="2:25" ht="20.25" x14ac:dyDescent="0.3">
      <c r="B19" s="490"/>
      <c r="C19" s="499"/>
      <c r="D19" s="500"/>
      <c r="E19" s="500"/>
      <c r="F19" s="500"/>
      <c r="G19" s="502"/>
      <c r="H19" s="503"/>
      <c r="Y19" s="366"/>
    </row>
    <row r="20" spans="2:25" ht="20.25" x14ac:dyDescent="0.3">
      <c r="B20" s="490"/>
      <c r="C20" s="499"/>
      <c r="D20" s="506" t="s">
        <v>4037</v>
      </c>
      <c r="E20" s="507"/>
      <c r="F20" s="508"/>
      <c r="G20" s="502"/>
      <c r="H20" s="503"/>
      <c r="Y20" s="366"/>
    </row>
    <row r="21" spans="2:25" ht="20.25" x14ac:dyDescent="0.3">
      <c r="B21" s="490"/>
      <c r="C21" s="499"/>
      <c r="D21" s="819" t="s">
        <v>4038</v>
      </c>
      <c r="E21" s="504" t="s">
        <v>4039</v>
      </c>
      <c r="F21" s="504" t="s">
        <v>4040</v>
      </c>
      <c r="G21" s="502"/>
      <c r="H21" s="503"/>
      <c r="Y21" s="366"/>
    </row>
    <row r="22" spans="2:25" ht="20.25" x14ac:dyDescent="0.3">
      <c r="B22" s="490"/>
      <c r="C22" s="499"/>
      <c r="D22" s="509">
        <v>44721</v>
      </c>
      <c r="E22" s="501">
        <v>1456947</v>
      </c>
      <c r="F22" s="501">
        <v>289710</v>
      </c>
      <c r="G22" s="502"/>
      <c r="H22" s="503"/>
      <c r="Y22" s="366"/>
    </row>
    <row r="23" spans="2:25" ht="20.25" x14ac:dyDescent="0.3">
      <c r="B23" s="490"/>
      <c r="C23" s="499"/>
      <c r="D23" s="509">
        <v>44722</v>
      </c>
      <c r="E23" s="501">
        <v>1455675</v>
      </c>
      <c r="F23" s="501">
        <v>280136</v>
      </c>
      <c r="G23" s="502"/>
      <c r="H23" s="503"/>
      <c r="Y23" s="366"/>
    </row>
    <row r="24" spans="2:25" ht="20.25" x14ac:dyDescent="0.3">
      <c r="B24" s="490"/>
      <c r="C24" s="499"/>
      <c r="D24" s="509">
        <v>44723</v>
      </c>
      <c r="E24" s="501">
        <v>1422465</v>
      </c>
      <c r="F24" s="501">
        <v>298905</v>
      </c>
      <c r="G24" s="502"/>
      <c r="H24" s="503"/>
      <c r="Y24" s="366"/>
    </row>
    <row r="25" spans="2:25" ht="20.25" x14ac:dyDescent="0.3">
      <c r="B25" s="490"/>
      <c r="C25" s="499"/>
      <c r="D25" s="509">
        <v>44724</v>
      </c>
      <c r="E25" s="501">
        <v>1517742</v>
      </c>
      <c r="F25" s="501">
        <v>242901</v>
      </c>
      <c r="G25" s="502"/>
      <c r="H25" s="503"/>
      <c r="Y25" s="366"/>
    </row>
    <row r="26" spans="2:25" ht="20.25" x14ac:dyDescent="0.3">
      <c r="B26" s="490"/>
      <c r="C26" s="499"/>
      <c r="D26" s="509">
        <v>44725</v>
      </c>
      <c r="E26" s="501">
        <v>1491897</v>
      </c>
      <c r="F26" s="501">
        <v>261294</v>
      </c>
      <c r="G26" s="502"/>
      <c r="H26" s="503"/>
      <c r="Y26" s="366"/>
    </row>
    <row r="27" spans="2:25" ht="20.25" x14ac:dyDescent="0.3">
      <c r="B27" s="490"/>
      <c r="C27" s="499"/>
      <c r="D27" s="509">
        <v>44726</v>
      </c>
      <c r="E27" s="501">
        <v>1433893</v>
      </c>
      <c r="F27" s="501">
        <v>308128</v>
      </c>
      <c r="G27" s="502"/>
      <c r="H27" s="503"/>
      <c r="Y27" s="366"/>
    </row>
    <row r="28" spans="2:25" ht="20.25" x14ac:dyDescent="0.3">
      <c r="B28" s="490"/>
      <c r="C28" s="499"/>
      <c r="D28" s="509">
        <v>44727</v>
      </c>
      <c r="E28" s="501">
        <v>1466540</v>
      </c>
      <c r="F28" s="501">
        <v>297901</v>
      </c>
      <c r="G28" s="502"/>
      <c r="H28" s="503"/>
      <c r="Y28" s="366"/>
    </row>
    <row r="29" spans="2:25" ht="20.25" x14ac:dyDescent="0.3">
      <c r="B29" s="490"/>
      <c r="C29" s="499"/>
      <c r="D29" s="500"/>
      <c r="E29" s="505">
        <v>1463594</v>
      </c>
      <c r="F29" s="505">
        <v>282711</v>
      </c>
      <c r="G29" s="502"/>
      <c r="H29" s="503"/>
      <c r="Y29" s="366"/>
    </row>
    <row r="30" spans="2:25" ht="20.25" x14ac:dyDescent="0.3">
      <c r="B30" s="490"/>
      <c r="C30" s="499"/>
      <c r="D30" s="506"/>
      <c r="E30" s="507"/>
      <c r="F30" s="508"/>
      <c r="G30" s="502"/>
      <c r="H30" s="503"/>
      <c r="Y30" s="366"/>
    </row>
    <row r="31" spans="2:25" ht="20.25" x14ac:dyDescent="0.3">
      <c r="B31" s="490"/>
      <c r="C31" s="510"/>
      <c r="D31" s="511" t="s">
        <v>4041</v>
      </c>
      <c r="E31" s="512"/>
      <c r="F31" s="513"/>
      <c r="G31" s="514"/>
      <c r="H31" s="515"/>
      <c r="Y31" s="366"/>
    </row>
    <row r="32" spans="2:25" ht="20.25" x14ac:dyDescent="0.3">
      <c r="B32" s="490"/>
      <c r="C32" s="516">
        <v>1</v>
      </c>
      <c r="D32" s="517" t="s">
        <v>4042</v>
      </c>
      <c r="E32" s="517"/>
      <c r="F32" s="517"/>
      <c r="G32" s="517"/>
      <c r="H32" s="518"/>
      <c r="Y32" s="366"/>
    </row>
    <row r="33" spans="2:25" ht="20.25" x14ac:dyDescent="0.3">
      <c r="B33" s="490"/>
      <c r="C33" s="516">
        <v>2</v>
      </c>
      <c r="D33" s="517" t="s">
        <v>4043</v>
      </c>
      <c r="E33" s="517"/>
      <c r="F33" s="517"/>
      <c r="G33" s="517"/>
      <c r="H33" s="518"/>
      <c r="Y33" s="366"/>
    </row>
    <row r="34" spans="2:25" ht="20.25" x14ac:dyDescent="0.3">
      <c r="B34" s="490"/>
      <c r="C34" s="516">
        <v>3</v>
      </c>
      <c r="D34" s="517" t="s">
        <v>4044</v>
      </c>
      <c r="E34" s="517"/>
      <c r="F34" s="517"/>
      <c r="G34" s="517"/>
      <c r="H34" s="518"/>
      <c r="Y34" s="366"/>
    </row>
    <row r="35" spans="2:25" ht="20.25" x14ac:dyDescent="0.3">
      <c r="B35" s="490"/>
      <c r="C35" s="516">
        <v>4</v>
      </c>
      <c r="D35" s="517" t="s">
        <v>4045</v>
      </c>
      <c r="E35" s="517"/>
      <c r="F35" s="517"/>
      <c r="G35" s="517"/>
      <c r="H35" s="518"/>
      <c r="Y35" s="366"/>
    </row>
    <row r="36" spans="2:25" ht="20.25" x14ac:dyDescent="0.3">
      <c r="B36" s="490"/>
      <c r="C36" s="516">
        <v>5</v>
      </c>
      <c r="D36" s="517" t="s">
        <v>4046</v>
      </c>
      <c r="E36" s="517"/>
      <c r="F36" s="517"/>
      <c r="G36" s="517"/>
      <c r="H36" s="518"/>
      <c r="Y36" s="366"/>
    </row>
    <row r="37" spans="2:25" ht="20.25" x14ac:dyDescent="0.3">
      <c r="B37" s="490"/>
      <c r="C37" s="516">
        <v>6</v>
      </c>
      <c r="D37" s="517" t="s">
        <v>4047</v>
      </c>
      <c r="E37" s="517"/>
      <c r="F37" s="517"/>
      <c r="G37" s="517"/>
      <c r="H37" s="518"/>
      <c r="Y37" s="366"/>
    </row>
    <row r="38" spans="2:25" ht="20.25" x14ac:dyDescent="0.3">
      <c r="B38" s="490"/>
      <c r="C38" s="516">
        <v>7</v>
      </c>
      <c r="D38" s="517" t="s">
        <v>4048</v>
      </c>
      <c r="E38" s="517"/>
      <c r="F38" s="517"/>
      <c r="G38" s="517"/>
      <c r="H38" s="518"/>
      <c r="Y38" s="366"/>
    </row>
    <row r="39" spans="2:25" ht="20.25" x14ac:dyDescent="0.3">
      <c r="B39" s="490"/>
      <c r="C39" s="516">
        <v>8</v>
      </c>
      <c r="D39" s="517" t="s">
        <v>4049</v>
      </c>
      <c r="E39" s="517"/>
      <c r="F39" s="517"/>
      <c r="G39" s="517"/>
      <c r="H39" s="518"/>
      <c r="Y39" s="366"/>
    </row>
    <row r="40" spans="2:25" ht="20.25" x14ac:dyDescent="0.3">
      <c r="B40" s="490"/>
      <c r="C40" s="516">
        <v>9</v>
      </c>
      <c r="D40" s="517" t="s">
        <v>4050</v>
      </c>
      <c r="E40" s="517"/>
      <c r="F40" s="517"/>
      <c r="G40" s="517"/>
      <c r="H40" s="518"/>
      <c r="Y40" s="366"/>
    </row>
    <row r="41" spans="2:25" ht="20.25" x14ac:dyDescent="0.3">
      <c r="B41" s="490"/>
      <c r="C41" s="516">
        <v>10</v>
      </c>
      <c r="D41" s="517" t="s">
        <v>4051</v>
      </c>
      <c r="E41" s="517"/>
      <c r="F41" s="517"/>
      <c r="G41" s="517"/>
      <c r="H41" s="518"/>
      <c r="Y41" s="366"/>
    </row>
    <row r="42" spans="2:25" ht="20.25" x14ac:dyDescent="0.3">
      <c r="B42" s="490"/>
      <c r="C42" s="516">
        <v>11</v>
      </c>
      <c r="D42" s="517" t="s">
        <v>4052</v>
      </c>
      <c r="E42" s="517"/>
      <c r="F42" s="517"/>
      <c r="G42" s="517"/>
      <c r="H42" s="518"/>
      <c r="Y42" s="366"/>
    </row>
    <row r="43" spans="2:25" ht="20.25" x14ac:dyDescent="0.3">
      <c r="B43" s="490"/>
      <c r="C43" s="519"/>
      <c r="D43" s="520"/>
      <c r="E43" s="520"/>
      <c r="F43" s="520"/>
      <c r="G43" s="520"/>
      <c r="H43" s="521"/>
      <c r="Y43" s="366"/>
    </row>
    <row r="44" spans="2:25" ht="20.25" x14ac:dyDescent="0.3">
      <c r="B44" s="490"/>
      <c r="C44" s="522"/>
      <c r="D44" s="523" t="s">
        <v>4053</v>
      </c>
      <c r="E44" s="524"/>
      <c r="F44" s="524"/>
      <c r="G44" s="524"/>
      <c r="H44" s="525"/>
      <c r="Y44" s="366"/>
    </row>
    <row r="45" spans="2:25" ht="20.25" x14ac:dyDescent="0.3">
      <c r="B45" s="490"/>
      <c r="C45" s="522"/>
      <c r="D45" s="511" t="s">
        <v>4054</v>
      </c>
      <c r="E45" s="512"/>
      <c r="F45" s="512"/>
      <c r="G45" s="512"/>
      <c r="H45" s="807"/>
      <c r="Y45" s="366"/>
    </row>
    <row r="46" spans="2:25" ht="20.25" x14ac:dyDescent="0.3">
      <c r="B46" s="490"/>
      <c r="C46" s="522"/>
      <c r="D46" s="511" t="s">
        <v>4055</v>
      </c>
      <c r="E46" s="512"/>
      <c r="F46" s="512"/>
      <c r="G46" s="512"/>
      <c r="H46" s="807"/>
      <c r="Y46" s="366"/>
    </row>
    <row r="47" spans="2:25" ht="20.25" x14ac:dyDescent="0.3">
      <c r="B47" s="490"/>
      <c r="C47" s="522"/>
      <c r="D47" s="511" t="s">
        <v>4056</v>
      </c>
      <c r="E47" s="512"/>
      <c r="F47" s="512"/>
      <c r="G47" s="512"/>
      <c r="H47" s="807"/>
      <c r="Y47" s="366"/>
    </row>
    <row r="48" spans="2:25" ht="20.25" x14ac:dyDescent="0.3">
      <c r="B48" s="490"/>
      <c r="C48" s="522"/>
      <c r="D48" s="511" t="s">
        <v>4057</v>
      </c>
      <c r="E48" s="512"/>
      <c r="F48" s="512"/>
      <c r="G48" s="512"/>
      <c r="H48" s="807"/>
      <c r="Y48" s="366"/>
    </row>
    <row r="49" spans="2:25" ht="20.25" x14ac:dyDescent="0.3">
      <c r="B49" s="490"/>
      <c r="C49" s="522"/>
      <c r="D49" s="511" t="s">
        <v>4058</v>
      </c>
      <c r="E49" s="512"/>
      <c r="F49" s="512"/>
      <c r="G49" s="512"/>
      <c r="H49" s="807"/>
      <c r="Y49" s="366"/>
    </row>
    <row r="50" spans="2:25" ht="20.25" x14ac:dyDescent="0.3">
      <c r="B50" s="490"/>
      <c r="C50" s="522"/>
      <c r="D50" s="511" t="s">
        <v>4059</v>
      </c>
      <c r="E50" s="512"/>
      <c r="F50" s="512"/>
      <c r="G50" s="512"/>
      <c r="H50" s="807"/>
      <c r="Y50" s="366"/>
    </row>
    <row r="51" spans="2:25" ht="20.25" x14ac:dyDescent="0.3">
      <c r="B51" s="490"/>
      <c r="C51" s="522"/>
      <c r="D51" s="511" t="s">
        <v>4060</v>
      </c>
      <c r="E51" s="512"/>
      <c r="F51" s="512"/>
      <c r="G51" s="512"/>
      <c r="H51" s="807"/>
      <c r="Y51" s="366"/>
    </row>
    <row r="52" spans="2:25" ht="20.25" x14ac:dyDescent="0.3">
      <c r="B52" s="490"/>
      <c r="C52" s="522"/>
      <c r="D52" s="511" t="s">
        <v>4061</v>
      </c>
      <c r="E52" s="512"/>
      <c r="F52" s="512"/>
      <c r="G52" s="512"/>
      <c r="H52" s="807"/>
      <c r="Y52" s="366"/>
    </row>
    <row r="53" spans="2:25" ht="20.25" x14ac:dyDescent="0.3">
      <c r="B53" s="490"/>
      <c r="C53" s="526"/>
      <c r="D53" s="511"/>
      <c r="E53" s="512"/>
      <c r="F53" s="512"/>
      <c r="G53" s="512"/>
      <c r="H53" s="807"/>
      <c r="Y53" s="366"/>
    </row>
    <row r="54" spans="2:25" ht="20.25" x14ac:dyDescent="0.3">
      <c r="B54" s="490"/>
      <c r="C54" s="526"/>
      <c r="D54" s="523" t="s">
        <v>4062</v>
      </c>
      <c r="E54" s="512"/>
      <c r="F54" s="512"/>
      <c r="G54" s="512"/>
      <c r="H54" s="807"/>
      <c r="Y54" s="366"/>
    </row>
    <row r="55" spans="2:25" ht="20.25" x14ac:dyDescent="0.3">
      <c r="B55" s="490"/>
      <c r="C55" s="526"/>
      <c r="D55" s="523" t="s">
        <v>4063</v>
      </c>
      <c r="E55" s="512"/>
      <c r="F55" s="512"/>
      <c r="G55" s="512"/>
      <c r="H55" s="807"/>
      <c r="Y55" s="366"/>
    </row>
    <row r="56" spans="2:25" ht="20.25" x14ac:dyDescent="0.3">
      <c r="B56" s="490"/>
      <c r="C56" s="526"/>
      <c r="D56" s="511"/>
      <c r="E56" s="512"/>
      <c r="F56" s="512"/>
      <c r="G56" s="512"/>
      <c r="H56" s="807"/>
      <c r="Y56" s="366"/>
    </row>
    <row r="57" spans="2:25" ht="20.25" x14ac:dyDescent="0.3">
      <c r="B57" s="490"/>
      <c r="C57" s="526"/>
      <c r="D57" s="527" t="s">
        <v>12</v>
      </c>
      <c r="E57" s="527" t="s">
        <v>4064</v>
      </c>
      <c r="F57" s="527" t="s">
        <v>4065</v>
      </c>
      <c r="G57" s="527" t="s">
        <v>4066</v>
      </c>
      <c r="H57" s="528"/>
      <c r="Y57" s="366"/>
    </row>
    <row r="58" spans="2:25" ht="20.25" x14ac:dyDescent="0.3">
      <c r="B58" s="490"/>
      <c r="C58" s="707"/>
      <c r="D58" s="534" t="s">
        <v>3130</v>
      </c>
      <c r="E58" s="534" t="s">
        <v>4067</v>
      </c>
      <c r="F58" s="500">
        <v>250000</v>
      </c>
      <c r="G58" s="508"/>
      <c r="H58" s="528"/>
      <c r="Y58" s="366"/>
    </row>
    <row r="59" spans="2:25" ht="20.25" x14ac:dyDescent="0.3">
      <c r="B59" s="490"/>
      <c r="C59" s="707"/>
      <c r="D59" s="534" t="s">
        <v>3130</v>
      </c>
      <c r="E59" s="534" t="s">
        <v>4068</v>
      </c>
      <c r="F59" s="500">
        <v>250000</v>
      </c>
      <c r="G59" s="508"/>
      <c r="H59" s="528"/>
      <c r="Y59" s="366"/>
    </row>
    <row r="60" spans="2:25" ht="20.25" x14ac:dyDescent="0.3">
      <c r="B60" s="490"/>
      <c r="C60" s="707"/>
      <c r="D60" s="534" t="s">
        <v>4069</v>
      </c>
      <c r="E60" s="534" t="s">
        <v>4068</v>
      </c>
      <c r="F60" s="500">
        <v>250000</v>
      </c>
      <c r="G60" s="508"/>
      <c r="H60" s="528"/>
      <c r="Y60" s="366"/>
    </row>
    <row r="61" spans="2:25" ht="20.25" x14ac:dyDescent="0.3">
      <c r="B61" s="490"/>
      <c r="C61" s="707"/>
      <c r="D61" s="534" t="s">
        <v>4069</v>
      </c>
      <c r="E61" s="534" t="s">
        <v>4067</v>
      </c>
      <c r="F61" s="500">
        <v>250000</v>
      </c>
      <c r="G61" s="508"/>
      <c r="H61" s="528"/>
      <c r="Y61" s="366"/>
    </row>
    <row r="62" spans="2:25" ht="20.25" x14ac:dyDescent="0.3">
      <c r="B62" s="490"/>
      <c r="C62" s="707"/>
      <c r="D62" s="534" t="s">
        <v>3991</v>
      </c>
      <c r="E62" s="534" t="s">
        <v>4068</v>
      </c>
      <c r="F62" s="500">
        <v>250000</v>
      </c>
      <c r="G62" s="508"/>
      <c r="H62" s="528"/>
      <c r="Y62" s="366"/>
    </row>
    <row r="63" spans="2:25" ht="20.25" x14ac:dyDescent="0.3">
      <c r="B63" s="490"/>
      <c r="C63" s="707"/>
      <c r="D63" s="534" t="s">
        <v>3991</v>
      </c>
      <c r="E63" s="534" t="s">
        <v>4067</v>
      </c>
      <c r="F63" s="500">
        <v>250000</v>
      </c>
      <c r="G63" s="508"/>
      <c r="H63" s="528"/>
      <c r="Y63" s="366"/>
    </row>
    <row r="64" spans="2:25" ht="20.25" x14ac:dyDescent="0.3">
      <c r="B64" s="490"/>
      <c r="C64" s="707"/>
      <c r="D64" s="534" t="s">
        <v>4070</v>
      </c>
      <c r="E64" s="534" t="s">
        <v>4071</v>
      </c>
      <c r="F64" s="500">
        <v>250000</v>
      </c>
      <c r="G64" s="508"/>
      <c r="H64" s="528"/>
      <c r="Y64" s="366"/>
    </row>
    <row r="65" spans="2:25" ht="20.25" x14ac:dyDescent="0.3">
      <c r="B65" s="490"/>
      <c r="C65" s="707"/>
      <c r="D65" s="534" t="s">
        <v>4070</v>
      </c>
      <c r="E65" s="534" t="s">
        <v>4068</v>
      </c>
      <c r="F65" s="500">
        <v>250000</v>
      </c>
      <c r="G65" s="508"/>
      <c r="H65" s="528"/>
      <c r="Y65" s="366"/>
    </row>
    <row r="66" spans="2:25" ht="20.25" x14ac:dyDescent="0.3">
      <c r="B66" s="490"/>
      <c r="C66" s="707"/>
      <c r="D66" s="534" t="s">
        <v>4070</v>
      </c>
      <c r="E66" s="534" t="s">
        <v>4067</v>
      </c>
      <c r="F66" s="500">
        <v>250000</v>
      </c>
      <c r="G66" s="508"/>
      <c r="H66" s="528"/>
      <c r="Y66" s="366"/>
    </row>
    <row r="67" spans="2:25" ht="20.25" x14ac:dyDescent="0.3">
      <c r="B67" s="490"/>
      <c r="C67" s="707"/>
      <c r="D67" s="534" t="s">
        <v>4070</v>
      </c>
      <c r="E67" s="534" t="s">
        <v>4067</v>
      </c>
      <c r="F67" s="500">
        <v>250000</v>
      </c>
      <c r="G67" s="508"/>
      <c r="H67" s="528"/>
      <c r="Y67" s="366"/>
    </row>
    <row r="68" spans="2:25" ht="20.25" x14ac:dyDescent="0.3">
      <c r="B68" s="490"/>
      <c r="C68" s="707"/>
      <c r="D68" s="534" t="s">
        <v>4072</v>
      </c>
      <c r="E68" s="534" t="s">
        <v>4068</v>
      </c>
      <c r="F68" s="500">
        <v>250000</v>
      </c>
      <c r="G68" s="508"/>
      <c r="H68" s="528"/>
      <c r="Y68" s="366"/>
    </row>
    <row r="69" spans="2:25" ht="20.25" x14ac:dyDescent="0.3">
      <c r="B69" s="490"/>
      <c r="C69" s="707"/>
      <c r="D69" s="534" t="s">
        <v>4072</v>
      </c>
      <c r="E69" s="534" t="s">
        <v>4067</v>
      </c>
      <c r="F69" s="500">
        <v>250000</v>
      </c>
      <c r="G69" s="508"/>
      <c r="H69" s="528"/>
      <c r="Y69" s="366"/>
    </row>
    <row r="70" spans="2:25" ht="20.25" x14ac:dyDescent="0.3">
      <c r="B70" s="490"/>
      <c r="C70" s="707"/>
      <c r="D70" s="534" t="s">
        <v>4073</v>
      </c>
      <c r="E70" s="534" t="s">
        <v>4068</v>
      </c>
      <c r="F70" s="500">
        <v>250000</v>
      </c>
      <c r="G70" s="508"/>
      <c r="H70" s="528"/>
      <c r="Y70" s="366"/>
    </row>
    <row r="71" spans="2:25" ht="20.25" x14ac:dyDescent="0.3">
      <c r="B71" s="490"/>
      <c r="C71" s="707"/>
      <c r="D71" s="534" t="s">
        <v>4073</v>
      </c>
      <c r="E71" s="534" t="s">
        <v>4067</v>
      </c>
      <c r="F71" s="500">
        <v>250000</v>
      </c>
      <c r="G71" s="508"/>
      <c r="H71" s="528"/>
      <c r="Y71" s="366"/>
    </row>
    <row r="72" spans="2:25" ht="21" thickBot="1" x14ac:dyDescent="0.35">
      <c r="B72" s="490"/>
      <c r="C72" s="529"/>
      <c r="D72" s="530" t="s">
        <v>3283</v>
      </c>
      <c r="E72" s="531" t="s">
        <v>124</v>
      </c>
      <c r="F72" s="532">
        <f>SUM(F58:F71)</f>
        <v>3500000</v>
      </c>
      <c r="G72" s="551">
        <f>SUM(G58:G71)</f>
        <v>0</v>
      </c>
      <c r="H72" s="533"/>
      <c r="Y72" s="366"/>
    </row>
    <row r="73" spans="2:25" ht="18" thickBot="1" x14ac:dyDescent="0.35">
      <c r="B73" s="491"/>
      <c r="C73" s="389"/>
      <c r="D73" s="389"/>
      <c r="E73" s="389"/>
      <c r="F73" s="389"/>
      <c r="G73" s="389"/>
      <c r="H73" s="389"/>
      <c r="I73" s="389"/>
      <c r="J73" s="389"/>
      <c r="K73" s="389"/>
      <c r="L73" s="389"/>
      <c r="M73" s="389"/>
      <c r="N73" s="389"/>
      <c r="O73" s="389"/>
      <c r="P73" s="389"/>
      <c r="Q73" s="389"/>
      <c r="R73" s="389"/>
      <c r="S73" s="389"/>
      <c r="T73" s="389"/>
      <c r="U73" s="389"/>
      <c r="V73" s="389"/>
      <c r="W73" s="389"/>
      <c r="X73" s="389"/>
      <c r="Y73" s="492"/>
    </row>
  </sheetData>
  <mergeCells count="1">
    <mergeCell ref="A1:XFD9"/>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topLeftCell="D61" zoomScale="70" zoomScaleNormal="70" workbookViewId="0">
      <selection activeCell="C65" sqref="C65:I85"/>
    </sheetView>
  </sheetViews>
  <sheetFormatPr defaultColWidth="9.140625" defaultRowHeight="17.25" x14ac:dyDescent="0.3"/>
  <cols>
    <col min="1" max="1" width="9.140625" style="343"/>
    <col min="2" max="2" width="4.42578125" style="343" bestFit="1" customWidth="1"/>
    <col min="3" max="3" width="63.85546875" style="343" customWidth="1"/>
    <col min="4" max="4" width="38.85546875" style="343" customWidth="1"/>
    <col min="5" max="5" width="23.42578125" style="343" customWidth="1"/>
    <col min="6" max="6" width="44.140625" style="343" bestFit="1" customWidth="1"/>
    <col min="7" max="7" width="25.140625" style="343" customWidth="1"/>
    <col min="8" max="8" width="26.85546875" style="343" customWidth="1"/>
    <col min="9" max="9" width="40.42578125" style="343" bestFit="1" customWidth="1"/>
    <col min="10" max="10" width="27.42578125" style="343" customWidth="1"/>
    <col min="11" max="16384" width="9.140625" style="343"/>
  </cols>
  <sheetData>
    <row r="1" spans="1:9" s="1429" customFormat="1" ht="15.75" customHeight="1" x14ac:dyDescent="0.25"/>
    <row r="2" spans="1:9" s="1429" customFormat="1" ht="15.75" customHeight="1" x14ac:dyDescent="0.25"/>
    <row r="3" spans="1:9" s="1429" customFormat="1" ht="15.75" customHeight="1" x14ac:dyDescent="0.25"/>
    <row r="4" spans="1:9" s="1429" customFormat="1" ht="15.75" customHeight="1" x14ac:dyDescent="0.25"/>
    <row r="5" spans="1:9" s="1429" customFormat="1" ht="15.75" customHeight="1" x14ac:dyDescent="0.25"/>
    <row r="6" spans="1:9" s="1429" customFormat="1" ht="15.75" customHeight="1" x14ac:dyDescent="0.25"/>
    <row r="7" spans="1:9" s="1429" customFormat="1" ht="15.75" customHeight="1" x14ac:dyDescent="0.25"/>
    <row r="8" spans="1:9" s="1429" customFormat="1" ht="15.75" customHeight="1" x14ac:dyDescent="0.25"/>
    <row r="9" spans="1:9" s="1429" customFormat="1" ht="16.5" customHeight="1" thickBot="1" x14ac:dyDescent="0.3"/>
    <row r="10" spans="1:9" ht="37.5" thickBot="1" x14ac:dyDescent="0.5">
      <c r="A10" s="1430" t="s">
        <v>3281</v>
      </c>
      <c r="B10" s="1431"/>
      <c r="C10" s="1431"/>
      <c r="D10" s="1431"/>
      <c r="E10" s="1431"/>
      <c r="F10" s="1431"/>
      <c r="G10" s="1431"/>
      <c r="H10" s="1431"/>
      <c r="I10" s="1432"/>
    </row>
    <row r="11" spans="1:9" ht="18" thickBot="1" x14ac:dyDescent="0.35"/>
    <row r="12" spans="1:9" ht="18.75" x14ac:dyDescent="0.3">
      <c r="C12" s="444" t="s">
        <v>4074</v>
      </c>
      <c r="D12" s="445">
        <v>56</v>
      </c>
    </row>
    <row r="13" spans="1:9" ht="18.75" x14ac:dyDescent="0.3">
      <c r="C13" s="446" t="s">
        <v>4075</v>
      </c>
      <c r="D13" s="486" t="s">
        <v>171</v>
      </c>
    </row>
    <row r="14" spans="1:9" ht="18.75" x14ac:dyDescent="0.3">
      <c r="C14" s="446" t="s">
        <v>4076</v>
      </c>
      <c r="D14" s="447">
        <v>12</v>
      </c>
      <c r="F14" s="448"/>
    </row>
    <row r="15" spans="1:9" ht="18.75" x14ac:dyDescent="0.3">
      <c r="C15" s="446" t="s">
        <v>4077</v>
      </c>
      <c r="D15" s="447">
        <v>23</v>
      </c>
      <c r="F15" s="448"/>
    </row>
    <row r="16" spans="1:9" ht="19.5" thickBot="1" x14ac:dyDescent="0.35">
      <c r="C16" s="449" t="s">
        <v>4078</v>
      </c>
      <c r="D16" s="450">
        <v>21</v>
      </c>
      <c r="F16" s="448"/>
    </row>
    <row r="17" spans="2:11" ht="18" thickBot="1" x14ac:dyDescent="0.35">
      <c r="F17" s="451"/>
    </row>
    <row r="18" spans="2:11" ht="18.75" x14ac:dyDescent="0.3">
      <c r="C18" s="444" t="s">
        <v>4079</v>
      </c>
      <c r="D18" s="445">
        <f>SUM(D20:D22)</f>
        <v>11</v>
      </c>
      <c r="F18" s="451"/>
    </row>
    <row r="19" spans="2:11" ht="18.75" x14ac:dyDescent="0.3">
      <c r="C19" s="446" t="s">
        <v>4080</v>
      </c>
      <c r="D19" s="447">
        <v>4</v>
      </c>
      <c r="F19" s="451"/>
    </row>
    <row r="20" spans="2:11" ht="18.75" x14ac:dyDescent="0.3">
      <c r="C20" s="446" t="s">
        <v>4081</v>
      </c>
      <c r="D20" s="447">
        <v>11</v>
      </c>
    </row>
    <row r="21" spans="2:11" ht="18.75" x14ac:dyDescent="0.3">
      <c r="C21" s="446" t="s">
        <v>4082</v>
      </c>
      <c r="D21" s="447">
        <v>0</v>
      </c>
    </row>
    <row r="22" spans="2:11" ht="19.5" thickBot="1" x14ac:dyDescent="0.35">
      <c r="C22" s="449" t="s">
        <v>4083</v>
      </c>
      <c r="D22" s="450">
        <v>0</v>
      </c>
    </row>
    <row r="23" spans="2:11" ht="18.75" x14ac:dyDescent="0.3">
      <c r="C23" s="452"/>
      <c r="D23" s="452"/>
    </row>
    <row r="24" spans="2:11" ht="19.5" thickBot="1" x14ac:dyDescent="0.35">
      <c r="C24" s="452"/>
      <c r="D24" s="452"/>
    </row>
    <row r="25" spans="2:11" ht="19.5" thickBot="1" x14ac:dyDescent="0.35">
      <c r="B25" s="1433" t="s">
        <v>3287</v>
      </c>
      <c r="C25" s="1434"/>
      <c r="D25" s="1434"/>
      <c r="E25" s="1434"/>
      <c r="F25" s="1434"/>
      <c r="G25" s="1434"/>
      <c r="H25" s="1434"/>
      <c r="I25" s="1435"/>
    </row>
    <row r="26" spans="2:11" ht="18" thickBot="1" x14ac:dyDescent="0.35">
      <c r="B26" s="453" t="s">
        <v>9</v>
      </c>
      <c r="C26" s="454" t="s">
        <v>3288</v>
      </c>
      <c r="D26" s="454" t="s">
        <v>3289</v>
      </c>
      <c r="E26" s="454" t="s">
        <v>3290</v>
      </c>
      <c r="F26" s="454" t="s">
        <v>3291</v>
      </c>
      <c r="G26" s="454" t="s">
        <v>3292</v>
      </c>
      <c r="H26" s="454" t="s">
        <v>3293</v>
      </c>
      <c r="I26" s="455" t="s">
        <v>3951</v>
      </c>
    </row>
    <row r="27" spans="2:11" x14ac:dyDescent="0.3">
      <c r="B27" s="456"/>
      <c r="C27" s="375"/>
      <c r="D27" s="375"/>
      <c r="E27" s="375"/>
      <c r="F27" s="375"/>
      <c r="G27" s="375"/>
      <c r="H27" s="375"/>
      <c r="I27" s="458"/>
    </row>
    <row r="28" spans="2:11" x14ac:dyDescent="0.3">
      <c r="B28" s="457">
        <v>1</v>
      </c>
      <c r="C28" s="375" t="s">
        <v>395</v>
      </c>
      <c r="D28" s="375" t="s">
        <v>278</v>
      </c>
      <c r="E28" s="375" t="s">
        <v>373</v>
      </c>
      <c r="F28" s="375" t="s">
        <v>4084</v>
      </c>
      <c r="G28" s="375" t="s">
        <v>397</v>
      </c>
      <c r="H28" s="375" t="s">
        <v>4085</v>
      </c>
      <c r="I28" s="458" t="s">
        <v>807</v>
      </c>
    </row>
    <row r="29" spans="2:11" x14ac:dyDescent="0.3">
      <c r="B29" s="456">
        <v>2</v>
      </c>
      <c r="C29" s="375" t="s">
        <v>3331</v>
      </c>
      <c r="D29" s="375" t="s">
        <v>1844</v>
      </c>
      <c r="E29" s="375" t="s">
        <v>3295</v>
      </c>
      <c r="F29" s="375" t="s">
        <v>3960</v>
      </c>
      <c r="G29" s="375" t="s">
        <v>1838</v>
      </c>
      <c r="H29" s="375" t="s">
        <v>4086</v>
      </c>
      <c r="I29" s="458" t="s">
        <v>3961</v>
      </c>
    </row>
    <row r="30" spans="2:11" x14ac:dyDescent="0.3">
      <c r="B30" s="457">
        <v>3</v>
      </c>
      <c r="C30" s="375" t="s">
        <v>3308</v>
      </c>
      <c r="D30" s="375" t="s">
        <v>1833</v>
      </c>
      <c r="E30" s="375" t="s">
        <v>373</v>
      </c>
      <c r="F30" s="375" t="s">
        <v>4087</v>
      </c>
      <c r="G30" s="375" t="s">
        <v>1678</v>
      </c>
      <c r="H30" s="375" t="s">
        <v>3421</v>
      </c>
      <c r="I30" s="458" t="s">
        <v>3964</v>
      </c>
    </row>
    <row r="31" spans="2:11" x14ac:dyDescent="0.3">
      <c r="B31" s="457">
        <v>4</v>
      </c>
      <c r="C31" s="375" t="s">
        <v>3313</v>
      </c>
      <c r="D31" s="375" t="s">
        <v>522</v>
      </c>
      <c r="E31" s="375" t="s">
        <v>52</v>
      </c>
      <c r="F31" s="375" t="s">
        <v>4088</v>
      </c>
      <c r="G31" s="375" t="s">
        <v>1678</v>
      </c>
      <c r="H31" s="375" t="s">
        <v>429</v>
      </c>
      <c r="I31" s="458" t="s">
        <v>3952</v>
      </c>
      <c r="K31" s="343">
        <f>12-4</f>
        <v>8</v>
      </c>
    </row>
    <row r="32" spans="2:11" x14ac:dyDescent="0.3">
      <c r="B32" s="457">
        <v>5</v>
      </c>
      <c r="C32" s="375" t="s">
        <v>3313</v>
      </c>
      <c r="D32" s="375" t="s">
        <v>396</v>
      </c>
      <c r="E32" s="375" t="s">
        <v>52</v>
      </c>
      <c r="F32" s="375" t="s">
        <v>4089</v>
      </c>
      <c r="G32" s="375" t="s">
        <v>1678</v>
      </c>
      <c r="H32" s="375" t="s">
        <v>995</v>
      </c>
      <c r="I32" s="458" t="s">
        <v>3952</v>
      </c>
    </row>
    <row r="33" spans="2:9" x14ac:dyDescent="0.3">
      <c r="B33" s="456">
        <v>6</v>
      </c>
      <c r="C33" s="375" t="s">
        <v>3313</v>
      </c>
      <c r="D33" s="375" t="s">
        <v>85</v>
      </c>
      <c r="E33" s="375" t="s">
        <v>52</v>
      </c>
      <c r="F33" s="375" t="s">
        <v>3942</v>
      </c>
      <c r="G33" s="375" t="s">
        <v>1678</v>
      </c>
      <c r="H33" s="375" t="s">
        <v>429</v>
      </c>
      <c r="I33" s="458" t="s">
        <v>3955</v>
      </c>
    </row>
    <row r="34" spans="2:9" x14ac:dyDescent="0.3">
      <c r="B34" s="457">
        <v>7</v>
      </c>
      <c r="C34" s="375" t="s">
        <v>3313</v>
      </c>
      <c r="D34" s="375" t="s">
        <v>2981</v>
      </c>
      <c r="E34" s="375" t="s">
        <v>52</v>
      </c>
      <c r="F34" s="375" t="s">
        <v>4090</v>
      </c>
      <c r="G34" s="375" t="s">
        <v>1678</v>
      </c>
      <c r="H34" s="375" t="s">
        <v>3421</v>
      </c>
      <c r="I34" s="458" t="s">
        <v>3952</v>
      </c>
    </row>
    <row r="35" spans="2:9" x14ac:dyDescent="0.3">
      <c r="B35" s="457">
        <v>8</v>
      </c>
      <c r="C35" s="375" t="s">
        <v>3313</v>
      </c>
      <c r="D35" s="375" t="s">
        <v>3345</v>
      </c>
      <c r="E35" s="375" t="s">
        <v>52</v>
      </c>
      <c r="F35" s="375" t="s">
        <v>4091</v>
      </c>
      <c r="G35" s="375" t="s">
        <v>48</v>
      </c>
      <c r="H35" s="375" t="s">
        <v>4092</v>
      </c>
      <c r="I35" s="458" t="s">
        <v>3952</v>
      </c>
    </row>
    <row r="36" spans="2:9" x14ac:dyDescent="0.3">
      <c r="B36" s="457">
        <v>9</v>
      </c>
      <c r="C36" s="375" t="s">
        <v>3313</v>
      </c>
      <c r="D36" s="375" t="s">
        <v>3347</v>
      </c>
      <c r="E36" s="375" t="s">
        <v>52</v>
      </c>
      <c r="F36" s="375" t="s">
        <v>4093</v>
      </c>
      <c r="G36" s="375" t="s">
        <v>1871</v>
      </c>
      <c r="H36" s="375" t="s">
        <v>4094</v>
      </c>
      <c r="I36" s="458" t="s">
        <v>3952</v>
      </c>
    </row>
    <row r="37" spans="2:9" x14ac:dyDescent="0.3">
      <c r="B37" s="456">
        <v>10</v>
      </c>
      <c r="C37" s="375" t="s">
        <v>376</v>
      </c>
      <c r="D37" s="375" t="s">
        <v>377</v>
      </c>
      <c r="E37" s="375" t="s">
        <v>373</v>
      </c>
      <c r="F37" s="375" t="s">
        <v>378</v>
      </c>
      <c r="G37" s="375" t="s">
        <v>136</v>
      </c>
      <c r="H37" s="375" t="s">
        <v>1445</v>
      </c>
      <c r="I37" s="458" t="s">
        <v>3952</v>
      </c>
    </row>
    <row r="38" spans="2:9" x14ac:dyDescent="0.3">
      <c r="B38" s="457">
        <v>11</v>
      </c>
      <c r="C38" s="375" t="s">
        <v>3988</v>
      </c>
      <c r="D38" s="375" t="s">
        <v>365</v>
      </c>
      <c r="E38" s="375" t="s">
        <v>28</v>
      </c>
      <c r="F38" s="375" t="s">
        <v>366</v>
      </c>
      <c r="G38" s="375" t="s">
        <v>29</v>
      </c>
      <c r="H38" s="375" t="s">
        <v>429</v>
      </c>
      <c r="I38" s="458" t="s">
        <v>3952</v>
      </c>
    </row>
    <row r="39" spans="2:9" x14ac:dyDescent="0.3">
      <c r="B39" s="457">
        <v>12</v>
      </c>
      <c r="C39" s="375" t="s">
        <v>3331</v>
      </c>
      <c r="D39" s="375" t="s">
        <v>3989</v>
      </c>
      <c r="E39" s="375" t="s">
        <v>3295</v>
      </c>
      <c r="F39" s="375" t="s">
        <v>4030</v>
      </c>
      <c r="G39" s="375" t="s">
        <v>3991</v>
      </c>
      <c r="H39" s="375" t="s">
        <v>429</v>
      </c>
      <c r="I39" s="375" t="s">
        <v>3955</v>
      </c>
    </row>
    <row r="40" spans="2:9" x14ac:dyDescent="0.3">
      <c r="B40" s="456"/>
      <c r="C40" s="375"/>
      <c r="D40" s="375"/>
      <c r="E40" s="375"/>
      <c r="F40" s="375"/>
      <c r="G40" s="375"/>
      <c r="H40" s="375"/>
      <c r="I40" s="487"/>
    </row>
    <row r="41" spans="2:9" x14ac:dyDescent="0.3">
      <c r="B41" s="456">
        <v>13</v>
      </c>
      <c r="C41" s="459" t="s">
        <v>3400</v>
      </c>
      <c r="D41" s="459" t="s">
        <v>3401</v>
      </c>
      <c r="E41" s="459" t="s">
        <v>373</v>
      </c>
      <c r="F41" s="459" t="s">
        <v>3445</v>
      </c>
      <c r="G41" s="459" t="s">
        <v>171</v>
      </c>
      <c r="H41" s="459" t="s">
        <v>385</v>
      </c>
      <c r="I41" s="460" t="s">
        <v>3952</v>
      </c>
    </row>
    <row r="42" spans="2:9" x14ac:dyDescent="0.3">
      <c r="B42" s="457">
        <v>14</v>
      </c>
      <c r="C42" s="459" t="s">
        <v>3378</v>
      </c>
      <c r="D42" s="459" t="s">
        <v>3379</v>
      </c>
      <c r="E42" s="459" t="s">
        <v>373</v>
      </c>
      <c r="F42" s="459" t="s">
        <v>3380</v>
      </c>
      <c r="G42" s="459" t="s">
        <v>171</v>
      </c>
      <c r="H42" s="459" t="s">
        <v>385</v>
      </c>
      <c r="I42" s="460" t="s">
        <v>3952</v>
      </c>
    </row>
    <row r="43" spans="2:9" x14ac:dyDescent="0.3">
      <c r="B43" s="456">
        <v>15</v>
      </c>
      <c r="C43" s="459" t="s">
        <v>3381</v>
      </c>
      <c r="D43" s="459" t="s">
        <v>3382</v>
      </c>
      <c r="E43" s="459" t="s">
        <v>373</v>
      </c>
      <c r="F43" s="459" t="s">
        <v>3380</v>
      </c>
      <c r="G43" s="459" t="s">
        <v>171</v>
      </c>
      <c r="H43" s="459" t="s">
        <v>385</v>
      </c>
      <c r="I43" s="460" t="s">
        <v>3952</v>
      </c>
    </row>
    <row r="44" spans="2:9" x14ac:dyDescent="0.3">
      <c r="B44" s="457">
        <v>16</v>
      </c>
      <c r="C44" s="459" t="s">
        <v>3381</v>
      </c>
      <c r="D44" s="459" t="s">
        <v>3383</v>
      </c>
      <c r="E44" s="459" t="s">
        <v>373</v>
      </c>
      <c r="F44" s="459" t="s">
        <v>3384</v>
      </c>
      <c r="G44" s="459" t="s">
        <v>171</v>
      </c>
      <c r="H44" s="459" t="s">
        <v>385</v>
      </c>
      <c r="I44" s="460" t="s">
        <v>3952</v>
      </c>
    </row>
    <row r="45" spans="2:9" x14ac:dyDescent="0.3">
      <c r="B45" s="456">
        <v>17</v>
      </c>
      <c r="C45" s="459" t="s">
        <v>3381</v>
      </c>
      <c r="D45" s="459" t="s">
        <v>3385</v>
      </c>
      <c r="E45" s="459" t="s">
        <v>373</v>
      </c>
      <c r="F45" s="459" t="s">
        <v>3384</v>
      </c>
      <c r="G45" s="459" t="s">
        <v>171</v>
      </c>
      <c r="H45" s="459" t="s">
        <v>385</v>
      </c>
      <c r="I45" s="460" t="s">
        <v>3952</v>
      </c>
    </row>
    <row r="46" spans="2:9" s="461" customFormat="1" x14ac:dyDescent="0.3">
      <c r="B46" s="457">
        <v>18</v>
      </c>
      <c r="C46" s="459" t="s">
        <v>3386</v>
      </c>
      <c r="D46" s="459" t="s">
        <v>3387</v>
      </c>
      <c r="E46" s="459" t="s">
        <v>3388</v>
      </c>
      <c r="F46" s="459" t="s">
        <v>171</v>
      </c>
      <c r="G46" s="459" t="s">
        <v>171</v>
      </c>
      <c r="H46" s="459" t="s">
        <v>385</v>
      </c>
      <c r="I46" s="460" t="s">
        <v>3952</v>
      </c>
    </row>
    <row r="47" spans="2:9" x14ac:dyDescent="0.3">
      <c r="B47" s="456">
        <v>19</v>
      </c>
      <c r="C47" s="459" t="s">
        <v>3322</v>
      </c>
      <c r="D47" s="459" t="s">
        <v>2574</v>
      </c>
      <c r="E47" s="459" t="s">
        <v>373</v>
      </c>
      <c r="F47" s="459" t="s">
        <v>3973</v>
      </c>
      <c r="G47" s="459" t="s">
        <v>3310</v>
      </c>
      <c r="H47" s="459" t="s">
        <v>385</v>
      </c>
      <c r="I47" s="460" t="s">
        <v>3972</v>
      </c>
    </row>
    <row r="48" spans="2:9" x14ac:dyDescent="0.3">
      <c r="B48" s="457">
        <v>20</v>
      </c>
      <c r="C48" s="459" t="s">
        <v>3322</v>
      </c>
      <c r="D48" s="459" t="s">
        <v>3046</v>
      </c>
      <c r="E48" s="459" t="s">
        <v>373</v>
      </c>
      <c r="F48" s="459" t="s">
        <v>3974</v>
      </c>
      <c r="G48" s="459" t="s">
        <v>171</v>
      </c>
      <c r="H48" s="459" t="s">
        <v>385</v>
      </c>
      <c r="I48" s="460" t="s">
        <v>3952</v>
      </c>
    </row>
    <row r="49" spans="2:9" x14ac:dyDescent="0.3">
      <c r="B49" s="456">
        <v>21</v>
      </c>
      <c r="C49" s="459" t="s">
        <v>3406</v>
      </c>
      <c r="D49" s="459" t="s">
        <v>3353</v>
      </c>
      <c r="E49" s="459" t="s">
        <v>3354</v>
      </c>
      <c r="F49" s="459" t="s">
        <v>3975</v>
      </c>
      <c r="G49" s="459" t="s">
        <v>171</v>
      </c>
      <c r="H49" s="459" t="s">
        <v>385</v>
      </c>
      <c r="I49" s="460" t="s">
        <v>3952</v>
      </c>
    </row>
    <row r="50" spans="2:9" s="461" customFormat="1" x14ac:dyDescent="0.3">
      <c r="B50" s="457">
        <v>22</v>
      </c>
      <c r="C50" s="459" t="s">
        <v>3389</v>
      </c>
      <c r="D50" s="459" t="s">
        <v>3390</v>
      </c>
      <c r="E50" s="459" t="s">
        <v>373</v>
      </c>
      <c r="F50" s="459" t="s">
        <v>171</v>
      </c>
      <c r="G50" s="459" t="s">
        <v>171</v>
      </c>
      <c r="H50" s="459" t="s">
        <v>385</v>
      </c>
      <c r="I50" s="460" t="s">
        <v>3952</v>
      </c>
    </row>
    <row r="51" spans="2:9" x14ac:dyDescent="0.3">
      <c r="B51" s="456">
        <v>23</v>
      </c>
      <c r="C51" s="459" t="s">
        <v>3361</v>
      </c>
      <c r="D51" s="459" t="s">
        <v>3362</v>
      </c>
      <c r="E51" s="459" t="s">
        <v>3363</v>
      </c>
      <c r="F51" s="459" t="s">
        <v>3982</v>
      </c>
      <c r="G51" s="459" t="s">
        <v>171</v>
      </c>
      <c r="H51" s="459" t="s">
        <v>385</v>
      </c>
      <c r="I51" s="460" t="s">
        <v>3952</v>
      </c>
    </row>
    <row r="52" spans="2:9" x14ac:dyDescent="0.3">
      <c r="B52" s="457">
        <v>24</v>
      </c>
      <c r="C52" s="459" t="s">
        <v>3983</v>
      </c>
      <c r="D52" s="459" t="s">
        <v>3984</v>
      </c>
      <c r="E52" s="459" t="s">
        <v>3295</v>
      </c>
      <c r="F52" s="459" t="s">
        <v>3982</v>
      </c>
      <c r="G52" s="459" t="s">
        <v>171</v>
      </c>
      <c r="H52" s="459" t="s">
        <v>385</v>
      </c>
      <c r="I52" s="460" t="s">
        <v>3952</v>
      </c>
    </row>
    <row r="53" spans="2:9" x14ac:dyDescent="0.3">
      <c r="B53" s="456">
        <v>25</v>
      </c>
      <c r="C53" s="459" t="s">
        <v>405</v>
      </c>
      <c r="D53" s="459" t="s">
        <v>406</v>
      </c>
      <c r="E53" s="459" t="s">
        <v>373</v>
      </c>
      <c r="F53" s="459" t="s">
        <v>136</v>
      </c>
      <c r="G53" s="459" t="s">
        <v>407</v>
      </c>
      <c r="H53" s="459" t="s">
        <v>385</v>
      </c>
      <c r="I53" s="460" t="s">
        <v>386</v>
      </c>
    </row>
    <row r="54" spans="2:9" x14ac:dyDescent="0.3">
      <c r="B54" s="457">
        <v>26</v>
      </c>
      <c r="C54" s="459" t="s">
        <v>381</v>
      </c>
      <c r="D54" s="459" t="s">
        <v>382</v>
      </c>
      <c r="E54" s="459" t="s">
        <v>171</v>
      </c>
      <c r="F54" s="459" t="s">
        <v>383</v>
      </c>
      <c r="G54" s="459" t="s">
        <v>384</v>
      </c>
      <c r="H54" s="459" t="s">
        <v>385</v>
      </c>
      <c r="I54" s="460" t="s">
        <v>386</v>
      </c>
    </row>
    <row r="55" spans="2:9" x14ac:dyDescent="0.3">
      <c r="B55" s="456">
        <v>27</v>
      </c>
      <c r="C55" s="459" t="s">
        <v>3391</v>
      </c>
      <c r="D55" s="459" t="s">
        <v>3392</v>
      </c>
      <c r="E55" s="459" t="s">
        <v>3306</v>
      </c>
      <c r="F55" s="459" t="s">
        <v>3438</v>
      </c>
      <c r="G55" s="459" t="s">
        <v>171</v>
      </c>
      <c r="H55" s="459" t="s">
        <v>385</v>
      </c>
      <c r="I55" s="460" t="s">
        <v>3952</v>
      </c>
    </row>
    <row r="56" spans="2:9" x14ac:dyDescent="0.3">
      <c r="B56" s="457">
        <v>28</v>
      </c>
      <c r="C56" s="459" t="s">
        <v>3393</v>
      </c>
      <c r="D56" s="459" t="s">
        <v>3394</v>
      </c>
      <c r="E56" s="459" t="s">
        <v>366</v>
      </c>
      <c r="F56" s="459" t="s">
        <v>3440</v>
      </c>
      <c r="G56" s="459" t="s">
        <v>171</v>
      </c>
      <c r="H56" s="459" t="s">
        <v>385</v>
      </c>
      <c r="I56" s="460" t="s">
        <v>3952</v>
      </c>
    </row>
    <row r="57" spans="2:9" x14ac:dyDescent="0.3">
      <c r="B57" s="456">
        <v>29</v>
      </c>
      <c r="C57" s="459" t="s">
        <v>400</v>
      </c>
      <c r="D57" s="459" t="s">
        <v>401</v>
      </c>
      <c r="E57" s="459" t="s">
        <v>136</v>
      </c>
      <c r="F57" s="459" t="s">
        <v>373</v>
      </c>
      <c r="G57" s="459" t="s">
        <v>402</v>
      </c>
      <c r="H57" s="459" t="s">
        <v>385</v>
      </c>
      <c r="I57" s="460" t="s">
        <v>386</v>
      </c>
    </row>
    <row r="58" spans="2:9" x14ac:dyDescent="0.3">
      <c r="B58" s="457">
        <v>30</v>
      </c>
      <c r="C58" s="459" t="s">
        <v>3395</v>
      </c>
      <c r="D58" s="459" t="s">
        <v>3396</v>
      </c>
      <c r="E58" s="459" t="s">
        <v>373</v>
      </c>
      <c r="F58" s="459" t="s">
        <v>3427</v>
      </c>
      <c r="G58" s="459" t="s">
        <v>171</v>
      </c>
      <c r="H58" s="459" t="s">
        <v>385</v>
      </c>
      <c r="I58" s="460" t="s">
        <v>3952</v>
      </c>
    </row>
    <row r="59" spans="2:9" x14ac:dyDescent="0.3">
      <c r="B59" s="456">
        <v>31</v>
      </c>
      <c r="C59" s="459" t="s">
        <v>3395</v>
      </c>
      <c r="D59" s="459" t="s">
        <v>3397</v>
      </c>
      <c r="E59" s="459" t="s">
        <v>3398</v>
      </c>
      <c r="F59" s="459" t="s">
        <v>3427</v>
      </c>
      <c r="G59" s="459" t="s">
        <v>3399</v>
      </c>
      <c r="H59" s="459" t="s">
        <v>385</v>
      </c>
      <c r="I59" s="460" t="s">
        <v>3952</v>
      </c>
    </row>
    <row r="60" spans="2:9" x14ac:dyDescent="0.3">
      <c r="B60" s="457">
        <v>32</v>
      </c>
      <c r="C60" s="459" t="s">
        <v>387</v>
      </c>
      <c r="D60" s="459" t="s">
        <v>388</v>
      </c>
      <c r="E60" s="459" t="s">
        <v>171</v>
      </c>
      <c r="F60" s="459" t="s">
        <v>3448</v>
      </c>
      <c r="G60" s="459" t="s">
        <v>390</v>
      </c>
      <c r="H60" s="459" t="s">
        <v>385</v>
      </c>
      <c r="I60" s="460" t="s">
        <v>386</v>
      </c>
    </row>
    <row r="61" spans="2:9" x14ac:dyDescent="0.3">
      <c r="B61" s="456">
        <v>33</v>
      </c>
      <c r="C61" s="459" t="s">
        <v>3395</v>
      </c>
      <c r="D61" s="459" t="s">
        <v>3402</v>
      </c>
      <c r="E61" s="459" t="s">
        <v>373</v>
      </c>
      <c r="F61" s="459" t="s">
        <v>3427</v>
      </c>
      <c r="G61" s="459" t="s">
        <v>171</v>
      </c>
      <c r="H61" s="459" t="s">
        <v>3403</v>
      </c>
      <c r="I61" s="460" t="s">
        <v>3952</v>
      </c>
    </row>
    <row r="62" spans="2:9" x14ac:dyDescent="0.3">
      <c r="B62" s="457">
        <v>34</v>
      </c>
      <c r="C62" s="459" t="s">
        <v>3395</v>
      </c>
      <c r="D62" s="459" t="s">
        <v>3404</v>
      </c>
      <c r="E62" s="459" t="s">
        <v>3405</v>
      </c>
      <c r="F62" s="459" t="s">
        <v>3427</v>
      </c>
      <c r="G62" s="459" t="s">
        <v>171</v>
      </c>
      <c r="H62" s="459" t="s">
        <v>3403</v>
      </c>
      <c r="I62" s="460" t="s">
        <v>3952</v>
      </c>
    </row>
    <row r="63" spans="2:9" x14ac:dyDescent="0.3">
      <c r="B63" s="456">
        <v>35</v>
      </c>
      <c r="C63" s="459" t="s">
        <v>3406</v>
      </c>
      <c r="D63" s="459" t="s">
        <v>3407</v>
      </c>
      <c r="E63" s="459" t="s">
        <v>3408</v>
      </c>
      <c r="F63" s="459" t="s">
        <v>3432</v>
      </c>
      <c r="G63" s="459" t="s">
        <v>171</v>
      </c>
      <c r="H63" s="459" t="s">
        <v>3433</v>
      </c>
      <c r="I63" s="460" t="s">
        <v>3952</v>
      </c>
    </row>
    <row r="64" spans="2:9" x14ac:dyDescent="0.3">
      <c r="B64" s="456"/>
      <c r="C64" s="459"/>
      <c r="D64" s="459"/>
      <c r="E64" s="459"/>
      <c r="F64" s="459"/>
      <c r="G64" s="459"/>
      <c r="H64" s="459"/>
      <c r="I64" s="460"/>
    </row>
    <row r="65" spans="2:9" x14ac:dyDescent="0.3">
      <c r="B65" s="457">
        <v>36</v>
      </c>
      <c r="C65" s="459" t="s">
        <v>1386</v>
      </c>
      <c r="D65" s="459" t="s">
        <v>794</v>
      </c>
      <c r="E65" s="459" t="s">
        <v>3360</v>
      </c>
      <c r="F65" s="459" t="s">
        <v>28</v>
      </c>
      <c r="G65" s="459" t="s">
        <v>2295</v>
      </c>
      <c r="H65" s="459" t="s">
        <v>399</v>
      </c>
      <c r="I65" s="460" t="s">
        <v>386</v>
      </c>
    </row>
    <row r="66" spans="2:9" x14ac:dyDescent="0.3">
      <c r="B66" s="457">
        <v>37</v>
      </c>
      <c r="C66" s="459" t="s">
        <v>417</v>
      </c>
      <c r="D66" s="459" t="s">
        <v>418</v>
      </c>
      <c r="E66" s="459" t="s">
        <v>3295</v>
      </c>
      <c r="F66" s="459" t="s">
        <v>121</v>
      </c>
      <c r="G66" s="459" t="s">
        <v>420</v>
      </c>
      <c r="H66" s="459" t="s">
        <v>399</v>
      </c>
      <c r="I66" s="460" t="s">
        <v>386</v>
      </c>
    </row>
    <row r="67" spans="2:9" x14ac:dyDescent="0.3">
      <c r="B67" s="457">
        <v>38</v>
      </c>
      <c r="C67" s="459" t="s">
        <v>408</v>
      </c>
      <c r="D67" s="459" t="s">
        <v>409</v>
      </c>
      <c r="E67" s="459" t="s">
        <v>3295</v>
      </c>
      <c r="F67" s="459" t="s">
        <v>410</v>
      </c>
      <c r="G67" s="459" t="s">
        <v>412</v>
      </c>
      <c r="H67" s="459" t="s">
        <v>399</v>
      </c>
      <c r="I67" s="460" t="s">
        <v>386</v>
      </c>
    </row>
    <row r="68" spans="2:9" x14ac:dyDescent="0.3">
      <c r="B68" s="457">
        <v>39</v>
      </c>
      <c r="C68" s="459" t="s">
        <v>408</v>
      </c>
      <c r="D68" s="459" t="s">
        <v>413</v>
      </c>
      <c r="E68" s="459" t="s">
        <v>3295</v>
      </c>
      <c r="F68" s="459" t="s">
        <v>410</v>
      </c>
      <c r="G68" s="459" t="s">
        <v>414</v>
      </c>
      <c r="H68" s="459" t="s">
        <v>399</v>
      </c>
      <c r="I68" s="460" t="s">
        <v>386</v>
      </c>
    </row>
    <row r="69" spans="2:9" x14ac:dyDescent="0.3">
      <c r="B69" s="457">
        <v>40</v>
      </c>
      <c r="C69" s="459" t="s">
        <v>376</v>
      </c>
      <c r="D69" s="459" t="s">
        <v>372</v>
      </c>
      <c r="E69" s="459" t="s">
        <v>373</v>
      </c>
      <c r="F69" s="459" t="s">
        <v>28</v>
      </c>
      <c r="G69" s="459" t="s">
        <v>415</v>
      </c>
      <c r="H69" s="459" t="s">
        <v>399</v>
      </c>
      <c r="I69" s="460" t="s">
        <v>380</v>
      </c>
    </row>
    <row r="70" spans="2:9" x14ac:dyDescent="0.3">
      <c r="B70" s="457">
        <v>41</v>
      </c>
      <c r="C70" s="459" t="s">
        <v>3326</v>
      </c>
      <c r="D70" s="459" t="s">
        <v>403</v>
      </c>
      <c r="E70" s="459" t="s">
        <v>383</v>
      </c>
      <c r="F70" s="459" t="s">
        <v>171</v>
      </c>
      <c r="G70" s="459" t="s">
        <v>171</v>
      </c>
      <c r="H70" s="459" t="s">
        <v>399</v>
      </c>
      <c r="I70" s="460" t="s">
        <v>3985</v>
      </c>
    </row>
    <row r="71" spans="2:9" x14ac:dyDescent="0.3">
      <c r="B71" s="457">
        <v>42</v>
      </c>
      <c r="C71" s="459" t="s">
        <v>3328</v>
      </c>
      <c r="D71" s="459" t="s">
        <v>2904</v>
      </c>
      <c r="E71" s="459" t="s">
        <v>3295</v>
      </c>
      <c r="F71" s="459" t="s">
        <v>3986</v>
      </c>
      <c r="G71" s="459" t="s">
        <v>3117</v>
      </c>
      <c r="H71" s="459" t="s">
        <v>399</v>
      </c>
      <c r="I71" s="460" t="s">
        <v>3952</v>
      </c>
    </row>
    <row r="72" spans="2:9" x14ac:dyDescent="0.3">
      <c r="B72" s="457">
        <v>43</v>
      </c>
      <c r="C72" s="459" t="s">
        <v>3364</v>
      </c>
      <c r="D72" s="459" t="s">
        <v>3365</v>
      </c>
      <c r="E72" s="459" t="s">
        <v>3366</v>
      </c>
      <c r="F72" s="459" t="s">
        <v>3439</v>
      </c>
      <c r="G72" s="459" t="s">
        <v>136</v>
      </c>
      <c r="H72" s="459" t="s">
        <v>399</v>
      </c>
      <c r="I72" s="460" t="s">
        <v>3952</v>
      </c>
    </row>
    <row r="73" spans="2:9" x14ac:dyDescent="0.3">
      <c r="B73" s="457">
        <v>44</v>
      </c>
      <c r="C73" s="459" t="s">
        <v>3331</v>
      </c>
      <c r="D73" s="459" t="s">
        <v>3369</v>
      </c>
      <c r="E73" s="459" t="s">
        <v>3295</v>
      </c>
      <c r="F73" s="459" t="s">
        <v>3446</v>
      </c>
      <c r="G73" s="459" t="s">
        <v>3447</v>
      </c>
      <c r="H73" s="459" t="s">
        <v>399</v>
      </c>
      <c r="I73" s="460" t="s">
        <v>3961</v>
      </c>
    </row>
    <row r="74" spans="2:9" x14ac:dyDescent="0.3">
      <c r="B74" s="457">
        <v>45</v>
      </c>
      <c r="C74" s="459" t="s">
        <v>425</v>
      </c>
      <c r="D74" s="459" t="s">
        <v>426</v>
      </c>
      <c r="E74" s="459" t="s">
        <v>3970</v>
      </c>
      <c r="F74" s="459" t="s">
        <v>336</v>
      </c>
      <c r="G74" s="459" t="s">
        <v>456</v>
      </c>
      <c r="H74" s="459" t="s">
        <v>399</v>
      </c>
      <c r="I74" s="460" t="s">
        <v>807</v>
      </c>
    </row>
    <row r="75" spans="2:9" x14ac:dyDescent="0.3">
      <c r="B75" s="457">
        <v>46</v>
      </c>
      <c r="C75" s="459" t="s">
        <v>3370</v>
      </c>
      <c r="D75" s="459" t="s">
        <v>3371</v>
      </c>
      <c r="E75" s="459" t="s">
        <v>373</v>
      </c>
      <c r="F75" s="459" t="s">
        <v>3413</v>
      </c>
      <c r="G75" s="459" t="s">
        <v>3414</v>
      </c>
      <c r="H75" s="459" t="s">
        <v>3372</v>
      </c>
      <c r="I75" s="460" t="s">
        <v>3952</v>
      </c>
    </row>
    <row r="76" spans="2:9" x14ac:dyDescent="0.3">
      <c r="B76" s="457">
        <v>47</v>
      </c>
      <c r="C76" s="459" t="s">
        <v>3373</v>
      </c>
      <c r="D76" s="459" t="s">
        <v>3374</v>
      </c>
      <c r="E76" s="459" t="s">
        <v>373</v>
      </c>
      <c r="F76" s="459" t="s">
        <v>3429</v>
      </c>
      <c r="G76" s="459" t="s">
        <v>3430</v>
      </c>
      <c r="H76" s="459" t="s">
        <v>3372</v>
      </c>
      <c r="I76" s="460" t="s">
        <v>3952</v>
      </c>
    </row>
    <row r="77" spans="2:9" s="461" customFormat="1" x14ac:dyDescent="0.3">
      <c r="B77" s="457">
        <v>48</v>
      </c>
      <c r="C77" s="459" t="s">
        <v>3326</v>
      </c>
      <c r="D77" s="459" t="s">
        <v>3375</v>
      </c>
      <c r="E77" s="459" t="s">
        <v>383</v>
      </c>
      <c r="F77" s="459" t="s">
        <v>2979</v>
      </c>
      <c r="G77" s="459" t="s">
        <v>1678</v>
      </c>
      <c r="H77" s="459" t="s">
        <v>3372</v>
      </c>
      <c r="I77" s="460" t="s">
        <v>3952</v>
      </c>
    </row>
    <row r="78" spans="2:9" x14ac:dyDescent="0.3">
      <c r="B78" s="457">
        <v>49</v>
      </c>
      <c r="C78" s="459" t="s">
        <v>3377</v>
      </c>
      <c r="D78" s="459" t="s">
        <v>3377</v>
      </c>
      <c r="E78" s="459" t="s">
        <v>373</v>
      </c>
      <c r="F78" s="459" t="s">
        <v>3441</v>
      </c>
      <c r="G78" s="459" t="s">
        <v>3442</v>
      </c>
      <c r="H78" s="459" t="s">
        <v>3372</v>
      </c>
      <c r="I78" s="460" t="s">
        <v>3952</v>
      </c>
    </row>
    <row r="79" spans="2:9" x14ac:dyDescent="0.3">
      <c r="B79" s="457">
        <v>50</v>
      </c>
      <c r="C79" s="459" t="s">
        <v>3320</v>
      </c>
      <c r="D79" s="459" t="s">
        <v>1753</v>
      </c>
      <c r="E79" s="459" t="s">
        <v>373</v>
      </c>
      <c r="F79" s="459" t="s">
        <v>4095</v>
      </c>
      <c r="G79" s="459" t="s">
        <v>1749</v>
      </c>
      <c r="H79" s="459" t="s">
        <v>3422</v>
      </c>
      <c r="I79" s="459" t="s">
        <v>3972</v>
      </c>
    </row>
    <row r="80" spans="2:9" x14ac:dyDescent="0.3">
      <c r="B80" s="457">
        <v>51</v>
      </c>
      <c r="C80" s="459" t="s">
        <v>3367</v>
      </c>
      <c r="D80" s="459" t="s">
        <v>3368</v>
      </c>
      <c r="E80" s="459" t="s">
        <v>383</v>
      </c>
      <c r="F80" s="459" t="s">
        <v>3443</v>
      </c>
      <c r="G80" s="459" t="s">
        <v>3444</v>
      </c>
      <c r="H80" s="459" t="s">
        <v>399</v>
      </c>
      <c r="I80" s="459" t="s">
        <v>3994</v>
      </c>
    </row>
    <row r="81" spans="2:9" x14ac:dyDescent="0.3">
      <c r="B81" s="457">
        <v>52</v>
      </c>
      <c r="C81" s="459" t="s">
        <v>3956</v>
      </c>
      <c r="D81" s="459" t="s">
        <v>3957</v>
      </c>
      <c r="E81" s="459" t="s">
        <v>373</v>
      </c>
      <c r="F81" s="459" t="s">
        <v>3958</v>
      </c>
      <c r="G81" s="459" t="s">
        <v>1704</v>
      </c>
      <c r="H81" s="459" t="s">
        <v>4086</v>
      </c>
      <c r="I81" s="459" t="s">
        <v>3981</v>
      </c>
    </row>
    <row r="82" spans="2:9" x14ac:dyDescent="0.3">
      <c r="B82" s="457">
        <v>53</v>
      </c>
      <c r="C82" s="375" t="s">
        <v>395</v>
      </c>
      <c r="D82" s="375" t="s">
        <v>422</v>
      </c>
      <c r="E82" s="375" t="s">
        <v>373</v>
      </c>
      <c r="F82" s="375" t="s">
        <v>399</v>
      </c>
      <c r="G82" s="375" t="s">
        <v>397</v>
      </c>
      <c r="H82" s="459" t="s">
        <v>399</v>
      </c>
      <c r="I82" s="458" t="s">
        <v>1589</v>
      </c>
    </row>
    <row r="83" spans="2:9" x14ac:dyDescent="0.3">
      <c r="B83" s="457">
        <v>54</v>
      </c>
      <c r="C83" s="459" t="s">
        <v>3357</v>
      </c>
      <c r="D83" s="459" t="s">
        <v>1818</v>
      </c>
      <c r="E83" s="459" t="s">
        <v>373</v>
      </c>
      <c r="F83" s="459" t="s">
        <v>3962</v>
      </c>
      <c r="G83" s="459" t="s">
        <v>3414</v>
      </c>
      <c r="H83" s="459" t="s">
        <v>399</v>
      </c>
      <c r="I83" s="459" t="s">
        <v>3955</v>
      </c>
    </row>
    <row r="84" spans="2:9" x14ac:dyDescent="0.3">
      <c r="B84" s="457">
        <v>55</v>
      </c>
      <c r="C84" s="375" t="s">
        <v>3357</v>
      </c>
      <c r="D84" s="375" t="s">
        <v>3359</v>
      </c>
      <c r="E84" s="375" t="s">
        <v>373</v>
      </c>
      <c r="F84" s="375" t="s">
        <v>3415</v>
      </c>
      <c r="G84" s="375" t="s">
        <v>3414</v>
      </c>
      <c r="H84" s="459" t="s">
        <v>399</v>
      </c>
      <c r="I84" s="458" t="s">
        <v>3955</v>
      </c>
    </row>
    <row r="85" spans="2:9" x14ac:dyDescent="0.3">
      <c r="B85" s="457">
        <v>56</v>
      </c>
      <c r="C85" s="375" t="s">
        <v>3406</v>
      </c>
      <c r="D85" s="375" t="s">
        <v>1798</v>
      </c>
      <c r="E85" s="375" t="s">
        <v>366</v>
      </c>
      <c r="F85" s="375" t="s">
        <v>4096</v>
      </c>
      <c r="G85" s="375" t="s">
        <v>1678</v>
      </c>
      <c r="H85" s="459" t="s">
        <v>399</v>
      </c>
      <c r="I85" s="458" t="s">
        <v>3977</v>
      </c>
    </row>
    <row r="88" spans="2:9" ht="18" thickBot="1" x14ac:dyDescent="0.35"/>
    <row r="89" spans="2:9" ht="19.5" thickBot="1" x14ac:dyDescent="0.35">
      <c r="B89" s="1433" t="s">
        <v>3409</v>
      </c>
      <c r="C89" s="1434"/>
      <c r="D89" s="1434"/>
      <c r="E89" s="1434"/>
      <c r="F89" s="1434"/>
      <c r="G89" s="1434"/>
      <c r="H89" s="1434"/>
      <c r="I89" s="1435"/>
    </row>
    <row r="90" spans="2:9" ht="32.25" thickBot="1" x14ac:dyDescent="0.35">
      <c r="B90" s="462" t="s">
        <v>9</v>
      </c>
      <c r="C90" s="463" t="s">
        <v>432</v>
      </c>
      <c r="D90" s="463" t="s">
        <v>433</v>
      </c>
      <c r="E90" s="454" t="s">
        <v>434</v>
      </c>
      <c r="F90" s="463" t="s">
        <v>349</v>
      </c>
      <c r="G90" s="463" t="s">
        <v>350</v>
      </c>
      <c r="H90" s="463" t="s">
        <v>351</v>
      </c>
      <c r="I90" s="464" t="s">
        <v>352</v>
      </c>
    </row>
    <row r="91" spans="2:9" x14ac:dyDescent="0.3">
      <c r="B91" s="465">
        <v>1</v>
      </c>
      <c r="C91" s="465" t="s">
        <v>435</v>
      </c>
      <c r="D91" s="465" t="s">
        <v>1590</v>
      </c>
      <c r="E91" s="465" t="s">
        <v>437</v>
      </c>
      <c r="F91" s="466" t="s">
        <v>1591</v>
      </c>
      <c r="G91" s="466" t="s">
        <v>410</v>
      </c>
      <c r="H91" s="466" t="s">
        <v>1592</v>
      </c>
      <c r="I91" s="465" t="s">
        <v>807</v>
      </c>
    </row>
    <row r="92" spans="2:9" ht="34.5" x14ac:dyDescent="0.3">
      <c r="B92" s="359">
        <v>2</v>
      </c>
      <c r="C92" s="359" t="s">
        <v>435</v>
      </c>
      <c r="D92" s="359" t="s">
        <v>445</v>
      </c>
      <c r="E92" s="359" t="s">
        <v>437</v>
      </c>
      <c r="F92" s="359" t="s">
        <v>1172</v>
      </c>
      <c r="G92" s="359" t="s">
        <v>336</v>
      </c>
      <c r="H92" s="359" t="s">
        <v>1447</v>
      </c>
      <c r="I92" s="359" t="s">
        <v>807</v>
      </c>
    </row>
    <row r="93" spans="2:9" ht="51.75" x14ac:dyDescent="0.3">
      <c r="B93" s="359">
        <v>3</v>
      </c>
      <c r="C93" s="359" t="s">
        <v>448</v>
      </c>
      <c r="D93" s="359" t="s">
        <v>449</v>
      </c>
      <c r="E93" s="359" t="s">
        <v>450</v>
      </c>
      <c r="F93" s="359" t="s">
        <v>451</v>
      </c>
      <c r="G93" s="359" t="s">
        <v>98</v>
      </c>
      <c r="H93" s="359" t="s">
        <v>808</v>
      </c>
      <c r="I93" s="359" t="s">
        <v>987</v>
      </c>
    </row>
    <row r="94" spans="2:9" x14ac:dyDescent="0.3">
      <c r="B94" s="359">
        <v>4</v>
      </c>
      <c r="C94" s="359" t="s">
        <v>453</v>
      </c>
      <c r="D94" s="359" t="s">
        <v>454</v>
      </c>
      <c r="E94" s="359" t="s">
        <v>437</v>
      </c>
      <c r="F94" s="359" t="s">
        <v>451</v>
      </c>
      <c r="G94" s="359" t="s">
        <v>98</v>
      </c>
      <c r="H94" s="359" t="s">
        <v>429</v>
      </c>
      <c r="I94" s="359" t="s">
        <v>807</v>
      </c>
    </row>
    <row r="95" spans="2:9" ht="18" thickBot="1" x14ac:dyDescent="0.35"/>
    <row r="96" spans="2:9" ht="19.5" thickBot="1" x14ac:dyDescent="0.35">
      <c r="B96" s="1433" t="s">
        <v>3412</v>
      </c>
      <c r="C96" s="1434"/>
      <c r="D96" s="1434"/>
      <c r="E96" s="1434"/>
      <c r="F96" s="1434"/>
      <c r="G96" s="1434"/>
      <c r="H96" s="1434"/>
      <c r="I96" s="1435"/>
    </row>
    <row r="97" spans="2:9" ht="32.25" thickBot="1" x14ac:dyDescent="0.35">
      <c r="B97" s="462" t="s">
        <v>9</v>
      </c>
      <c r="C97" s="463" t="s">
        <v>12</v>
      </c>
      <c r="D97" s="463" t="s">
        <v>460</v>
      </c>
      <c r="E97" s="454" t="s">
        <v>461</v>
      </c>
      <c r="F97" s="463" t="s">
        <v>462</v>
      </c>
      <c r="G97" s="463" t="s">
        <v>349</v>
      </c>
      <c r="H97" s="463" t="s">
        <v>463</v>
      </c>
      <c r="I97" s="464" t="s">
        <v>464</v>
      </c>
    </row>
    <row r="98" spans="2:9" x14ac:dyDescent="0.3">
      <c r="B98" s="465">
        <v>1</v>
      </c>
      <c r="C98" s="465" t="s">
        <v>785</v>
      </c>
      <c r="D98" s="467" t="s">
        <v>993</v>
      </c>
      <c r="E98" s="465" t="s">
        <v>136</v>
      </c>
      <c r="F98" s="465" t="s">
        <v>1343</v>
      </c>
      <c r="G98" s="465" t="s">
        <v>559</v>
      </c>
      <c r="H98" s="465" t="s">
        <v>1391</v>
      </c>
      <c r="I98" s="465" t="s">
        <v>4097</v>
      </c>
    </row>
    <row r="99" spans="2:9" x14ac:dyDescent="0.3">
      <c r="B99" s="359">
        <v>2</v>
      </c>
      <c r="C99" s="359" t="s">
        <v>997</v>
      </c>
      <c r="D99" s="459" t="s">
        <v>998</v>
      </c>
      <c r="E99" s="359" t="s">
        <v>28</v>
      </c>
      <c r="F99" s="359" t="s">
        <v>1003</v>
      </c>
      <c r="G99" s="359" t="s">
        <v>2297</v>
      </c>
      <c r="H99" s="359" t="s">
        <v>995</v>
      </c>
      <c r="I99" s="359" t="s">
        <v>4097</v>
      </c>
    </row>
    <row r="100" spans="2:9" x14ac:dyDescent="0.3">
      <c r="B100" s="359">
        <v>3</v>
      </c>
      <c r="C100" s="359" t="s">
        <v>2298</v>
      </c>
      <c r="D100" s="459" t="s">
        <v>1394</v>
      </c>
      <c r="E100" s="359" t="s">
        <v>136</v>
      </c>
      <c r="F100" s="359" t="s">
        <v>90</v>
      </c>
      <c r="G100" s="359" t="s">
        <v>2299</v>
      </c>
      <c r="H100" s="359" t="s">
        <v>995</v>
      </c>
      <c r="I100" s="359" t="s">
        <v>4097</v>
      </c>
    </row>
    <row r="101" spans="2:9" ht="19.5" customHeight="1" x14ac:dyDescent="0.3">
      <c r="B101" s="359">
        <v>4</v>
      </c>
      <c r="C101" s="376" t="s">
        <v>470</v>
      </c>
      <c r="D101" s="377" t="s">
        <v>970</v>
      </c>
      <c r="E101" s="376" t="s">
        <v>23</v>
      </c>
      <c r="F101" s="376" t="s">
        <v>2300</v>
      </c>
      <c r="G101" s="378" t="s">
        <v>4098</v>
      </c>
      <c r="H101" s="379" t="s">
        <v>429</v>
      </c>
      <c r="I101" s="359" t="s">
        <v>4099</v>
      </c>
    </row>
    <row r="102" spans="2:9" ht="20.25" customHeight="1" x14ac:dyDescent="0.3">
      <c r="B102" s="359">
        <v>5</v>
      </c>
      <c r="C102" s="376" t="s">
        <v>470</v>
      </c>
      <c r="D102" s="377" t="s">
        <v>953</v>
      </c>
      <c r="E102" s="376" t="s">
        <v>23</v>
      </c>
      <c r="F102" s="376" t="s">
        <v>2300</v>
      </c>
      <c r="G102" s="378" t="s">
        <v>4100</v>
      </c>
      <c r="H102" s="381" t="s">
        <v>429</v>
      </c>
      <c r="I102" s="359" t="s">
        <v>966</v>
      </c>
    </row>
    <row r="103" spans="2:9" ht="25.5" customHeight="1" x14ac:dyDescent="0.3">
      <c r="B103" s="359">
        <v>6</v>
      </c>
      <c r="C103" s="359" t="s">
        <v>470</v>
      </c>
      <c r="D103" s="359" t="s">
        <v>703</v>
      </c>
      <c r="E103" s="359" t="s">
        <v>23</v>
      </c>
      <c r="F103" s="359" t="s">
        <v>2300</v>
      </c>
      <c r="G103" s="359" t="s">
        <v>4101</v>
      </c>
      <c r="H103" s="359" t="s">
        <v>429</v>
      </c>
      <c r="I103" s="359" t="s">
        <v>112</v>
      </c>
    </row>
    <row r="104" spans="2:9" ht="51.75" x14ac:dyDescent="0.3">
      <c r="B104" s="359">
        <v>7</v>
      </c>
      <c r="C104" s="359" t="s">
        <v>2304</v>
      </c>
      <c r="D104" s="359" t="s">
        <v>2305</v>
      </c>
      <c r="E104" s="359" t="s">
        <v>23</v>
      </c>
      <c r="F104" s="359" t="s">
        <v>2300</v>
      </c>
      <c r="G104" s="359" t="s">
        <v>4102</v>
      </c>
      <c r="H104" s="359" t="s">
        <v>429</v>
      </c>
      <c r="I104" s="359" t="s">
        <v>966</v>
      </c>
    </row>
  </sheetData>
  <mergeCells count="5">
    <mergeCell ref="A1:XFD9"/>
    <mergeCell ref="A10:I10"/>
    <mergeCell ref="B25:I25"/>
    <mergeCell ref="B89:I89"/>
    <mergeCell ref="B96:I96"/>
  </mergeCells>
  <pageMargins left="0.7" right="0.7" top="0.75" bottom="0.75" header="0.3" footer="0.3"/>
  <pageSetup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S200"/>
  <sheetViews>
    <sheetView showGridLines="0" topLeftCell="D1" zoomScale="50" zoomScaleNormal="50" workbookViewId="0">
      <selection activeCell="D17" sqref="D17:R21"/>
    </sheetView>
  </sheetViews>
  <sheetFormatPr defaultColWidth="9.140625" defaultRowHeight="17.25" x14ac:dyDescent="0.3"/>
  <cols>
    <col min="1" max="3" width="9.140625" style="343"/>
    <col min="4" max="4" width="12.140625" style="343" customWidth="1"/>
    <col min="5" max="5" width="40.42578125" style="343" customWidth="1"/>
    <col min="6" max="6" width="33.85546875" style="343" customWidth="1"/>
    <col min="7" max="7" width="29.85546875" style="343" customWidth="1"/>
    <col min="8" max="8" width="40.85546875" style="343" customWidth="1"/>
    <col min="9" max="9" width="34.42578125" style="343" bestFit="1" customWidth="1"/>
    <col min="10" max="10" width="36.42578125" style="343" customWidth="1"/>
    <col min="11" max="11" width="63.140625" style="343" bestFit="1" customWidth="1"/>
    <col min="12" max="12" width="42.140625" style="343" customWidth="1"/>
    <col min="13" max="13" width="23" style="343" customWidth="1"/>
    <col min="14" max="14" width="22.85546875" style="343" customWidth="1"/>
    <col min="15" max="15" width="30.85546875" style="343" bestFit="1" customWidth="1"/>
    <col min="16" max="16" width="28.140625" style="343" customWidth="1"/>
    <col min="17" max="17" width="24.140625" style="343" customWidth="1"/>
    <col min="18" max="18" width="26.140625" style="343" customWidth="1"/>
    <col min="19" max="16384" width="9.140625" style="343"/>
  </cols>
  <sheetData>
    <row r="1" spans="3:19" ht="18" thickBot="1" x14ac:dyDescent="0.35"/>
    <row r="2" spans="3:19" ht="18" thickBot="1" x14ac:dyDescent="0.35">
      <c r="C2" s="344"/>
      <c r="D2" s="344"/>
      <c r="E2" s="345"/>
      <c r="F2" s="345"/>
      <c r="G2" s="345"/>
      <c r="H2" s="345"/>
      <c r="I2" s="345"/>
      <c r="J2" s="345"/>
      <c r="K2" s="345"/>
      <c r="L2" s="345"/>
      <c r="M2" s="345"/>
      <c r="N2" s="345"/>
      <c r="O2" s="345"/>
      <c r="P2" s="345"/>
      <c r="Q2" s="345"/>
      <c r="R2" s="346"/>
      <c r="S2" s="346"/>
    </row>
    <row r="3" spans="3:19" ht="18" thickBot="1" x14ac:dyDescent="0.35">
      <c r="C3" s="347"/>
      <c r="D3" s="345"/>
      <c r="E3" s="345"/>
      <c r="F3" s="345"/>
      <c r="G3" s="345"/>
      <c r="H3" s="345"/>
      <c r="I3" s="345"/>
      <c r="J3" s="345"/>
      <c r="K3" s="345"/>
      <c r="L3" s="345"/>
      <c r="M3" s="345"/>
      <c r="N3" s="345"/>
      <c r="O3" s="345"/>
      <c r="P3" s="345"/>
      <c r="Q3" s="345"/>
      <c r="R3" s="346"/>
      <c r="S3" s="347"/>
    </row>
    <row r="4" spans="3:19" x14ac:dyDescent="0.3">
      <c r="C4" s="347"/>
      <c r="R4" s="366"/>
      <c r="S4" s="348"/>
    </row>
    <row r="5" spans="3:19" x14ac:dyDescent="0.3">
      <c r="C5" s="348"/>
      <c r="R5" s="366"/>
      <c r="S5" s="348"/>
    </row>
    <row r="6" spans="3:19" x14ac:dyDescent="0.3">
      <c r="C6" s="348"/>
      <c r="R6" s="366"/>
      <c r="S6" s="348"/>
    </row>
    <row r="7" spans="3:19" x14ac:dyDescent="0.3">
      <c r="C7" s="348"/>
      <c r="R7" s="366"/>
      <c r="S7" s="348"/>
    </row>
    <row r="8" spans="3:19" x14ac:dyDescent="0.3">
      <c r="C8" s="348"/>
      <c r="R8" s="366"/>
      <c r="S8" s="348"/>
    </row>
    <row r="9" spans="3:19" x14ac:dyDescent="0.3">
      <c r="C9" s="348"/>
      <c r="R9" s="366"/>
      <c r="S9" s="348"/>
    </row>
    <row r="10" spans="3:19" x14ac:dyDescent="0.3">
      <c r="C10" s="348"/>
      <c r="D10" s="392"/>
      <c r="R10" s="366"/>
      <c r="S10" s="348"/>
    </row>
    <row r="11" spans="3:19" x14ac:dyDescent="0.3">
      <c r="C11" s="348"/>
      <c r="D11" s="361"/>
      <c r="R11" s="366"/>
      <c r="S11" s="348"/>
    </row>
    <row r="12" spans="3:19" x14ac:dyDescent="0.3">
      <c r="C12" s="348"/>
      <c r="D12" s="361"/>
      <c r="R12" s="366"/>
      <c r="S12" s="348"/>
    </row>
    <row r="13" spans="3:19" x14ac:dyDescent="0.3">
      <c r="C13" s="348"/>
      <c r="D13" s="349"/>
      <c r="E13" s="350"/>
      <c r="R13" s="366"/>
      <c r="S13" s="348"/>
    </row>
    <row r="14" spans="3:19" x14ac:dyDescent="0.3">
      <c r="C14" s="348"/>
      <c r="R14" s="366"/>
      <c r="S14" s="348"/>
    </row>
    <row r="15" spans="3:19" ht="28.5" x14ac:dyDescent="0.4">
      <c r="C15" s="348"/>
      <c r="D15" s="1450"/>
      <c r="E15" s="1450"/>
      <c r="F15" s="1450"/>
      <c r="G15" s="1450"/>
      <c r="H15" s="1450"/>
      <c r="I15" s="1450"/>
      <c r="J15" s="1450"/>
      <c r="R15" s="366"/>
      <c r="S15" s="348"/>
    </row>
    <row r="16" spans="3:19" ht="18" thickBot="1" x14ac:dyDescent="0.35">
      <c r="C16" s="348"/>
      <c r="R16" s="366"/>
      <c r="S16" s="348"/>
    </row>
    <row r="17" spans="3:19" x14ac:dyDescent="0.3">
      <c r="C17" s="348"/>
      <c r="D17" s="1476" t="s">
        <v>4103</v>
      </c>
      <c r="E17" s="1476"/>
      <c r="F17" s="1476"/>
      <c r="G17" s="1476"/>
      <c r="H17" s="1476"/>
      <c r="I17" s="1476"/>
      <c r="J17" s="1476"/>
      <c r="K17" s="1476"/>
      <c r="L17" s="1476"/>
      <c r="M17" s="1476"/>
      <c r="N17" s="1476"/>
      <c r="O17" s="1476"/>
      <c r="P17" s="1476"/>
      <c r="Q17" s="1476"/>
      <c r="R17" s="1477"/>
      <c r="S17" s="348"/>
    </row>
    <row r="18" spans="3:19" x14ac:dyDescent="0.3">
      <c r="C18" s="348"/>
      <c r="D18" s="1478"/>
      <c r="E18" s="1478"/>
      <c r="F18" s="1478"/>
      <c r="G18" s="1478"/>
      <c r="H18" s="1478"/>
      <c r="I18" s="1478"/>
      <c r="J18" s="1478"/>
      <c r="K18" s="1478"/>
      <c r="L18" s="1478"/>
      <c r="M18" s="1478"/>
      <c r="N18" s="1478"/>
      <c r="O18" s="1478"/>
      <c r="P18" s="1478"/>
      <c r="Q18" s="1478"/>
      <c r="R18" s="1479"/>
      <c r="S18" s="348"/>
    </row>
    <row r="19" spans="3:19" x14ac:dyDescent="0.3">
      <c r="C19" s="348"/>
      <c r="D19" s="1478"/>
      <c r="E19" s="1478"/>
      <c r="F19" s="1478"/>
      <c r="G19" s="1478"/>
      <c r="H19" s="1478"/>
      <c r="I19" s="1478"/>
      <c r="J19" s="1478"/>
      <c r="K19" s="1478"/>
      <c r="L19" s="1478"/>
      <c r="M19" s="1478"/>
      <c r="N19" s="1478"/>
      <c r="O19" s="1478"/>
      <c r="P19" s="1478"/>
      <c r="Q19" s="1478"/>
      <c r="R19" s="1479"/>
      <c r="S19" s="348"/>
    </row>
    <row r="20" spans="3:19" x14ac:dyDescent="0.3">
      <c r="C20" s="348"/>
      <c r="D20" s="1478"/>
      <c r="E20" s="1478"/>
      <c r="F20" s="1478"/>
      <c r="G20" s="1478"/>
      <c r="H20" s="1478"/>
      <c r="I20" s="1478"/>
      <c r="J20" s="1478"/>
      <c r="K20" s="1478"/>
      <c r="L20" s="1478"/>
      <c r="M20" s="1478"/>
      <c r="N20" s="1478"/>
      <c r="O20" s="1478"/>
      <c r="P20" s="1478"/>
      <c r="Q20" s="1478"/>
      <c r="R20" s="1479"/>
      <c r="S20" s="348"/>
    </row>
    <row r="21" spans="3:19" ht="18" thickBot="1" x14ac:dyDescent="0.35">
      <c r="C21" s="348"/>
      <c r="D21" s="1480"/>
      <c r="E21" s="1480"/>
      <c r="F21" s="1480"/>
      <c r="G21" s="1480"/>
      <c r="H21" s="1480"/>
      <c r="I21" s="1480"/>
      <c r="J21" s="1480"/>
      <c r="K21" s="1480"/>
      <c r="L21" s="1480"/>
      <c r="M21" s="1480"/>
      <c r="N21" s="1480"/>
      <c r="O21" s="1480"/>
      <c r="P21" s="1480"/>
      <c r="Q21" s="1480"/>
      <c r="R21" s="1481"/>
      <c r="S21" s="348"/>
    </row>
    <row r="22" spans="3:19" ht="36.75" x14ac:dyDescent="0.3">
      <c r="C22" s="348"/>
      <c r="D22" s="469"/>
      <c r="E22" s="469"/>
      <c r="F22" s="469"/>
      <c r="G22" s="469"/>
      <c r="H22" s="469"/>
      <c r="I22" s="469"/>
      <c r="J22" s="469"/>
      <c r="K22" s="469"/>
      <c r="L22" s="469"/>
      <c r="M22" s="469"/>
      <c r="N22" s="469"/>
      <c r="O22" s="469"/>
      <c r="P22" s="469"/>
      <c r="Q22" s="469"/>
      <c r="R22" s="470"/>
      <c r="S22" s="348"/>
    </row>
    <row r="23" spans="3:19" ht="45" customHeight="1" thickBot="1" x14ac:dyDescent="0.35">
      <c r="C23" s="348"/>
      <c r="D23" s="1451" t="s">
        <v>4104</v>
      </c>
      <c r="E23" s="1452"/>
      <c r="F23" s="369"/>
      <c r="G23" s="369"/>
      <c r="H23" s="369"/>
      <c r="I23" s="369"/>
      <c r="J23" s="369"/>
      <c r="K23" s="369"/>
      <c r="L23" s="369"/>
      <c r="M23" s="369"/>
      <c r="N23" s="369"/>
      <c r="O23" s="369"/>
      <c r="P23" s="369"/>
      <c r="Q23" s="369"/>
      <c r="R23" s="393"/>
      <c r="S23" s="348"/>
    </row>
    <row r="24" spans="3:19" ht="45" customHeight="1" thickBot="1" x14ac:dyDescent="0.35">
      <c r="C24" s="348"/>
      <c r="D24" s="1444" t="s">
        <v>4105</v>
      </c>
      <c r="E24" s="1444"/>
      <c r="F24" s="1444"/>
      <c r="G24" s="1444"/>
      <c r="H24" s="1444"/>
      <c r="I24" s="1444"/>
      <c r="J24" s="1444"/>
      <c r="K24" s="1444"/>
      <c r="L24" s="1444"/>
      <c r="M24" s="1444"/>
      <c r="N24" s="1444"/>
      <c r="O24" s="1444"/>
      <c r="P24" s="1444"/>
      <c r="Q24" s="1444"/>
      <c r="R24" s="1482"/>
      <c r="S24" s="348"/>
    </row>
    <row r="25" spans="3:19" ht="45" customHeight="1" x14ac:dyDescent="0.35">
      <c r="C25" s="348"/>
      <c r="D25" s="369" t="s">
        <v>4106</v>
      </c>
      <c r="E25" s="351"/>
      <c r="F25" s="369"/>
      <c r="G25" s="369"/>
      <c r="H25" s="369"/>
      <c r="I25" s="369"/>
      <c r="J25" s="369"/>
      <c r="K25" s="369"/>
      <c r="L25" s="369"/>
      <c r="M25" s="369"/>
      <c r="N25" s="369"/>
      <c r="O25" s="369"/>
      <c r="P25" s="369"/>
      <c r="Q25" s="369"/>
      <c r="R25" s="365"/>
      <c r="S25" s="348"/>
    </row>
    <row r="26" spans="3:19" ht="45" customHeight="1" x14ac:dyDescent="0.3">
      <c r="C26" s="348"/>
      <c r="D26" s="1436" t="s">
        <v>9</v>
      </c>
      <c r="E26" s="1438" t="s">
        <v>12</v>
      </c>
      <c r="F26" s="1438" t="s">
        <v>63</v>
      </c>
      <c r="G26" s="1438" t="s">
        <v>4107</v>
      </c>
      <c r="H26" s="1438"/>
      <c r="I26" s="1438"/>
      <c r="J26" s="1438" t="s">
        <v>4108</v>
      </c>
      <c r="K26" s="473" t="s">
        <v>4109</v>
      </c>
      <c r="L26" s="1438" t="s">
        <v>4110</v>
      </c>
      <c r="M26" s="394"/>
      <c r="N26" s="394"/>
      <c r="O26" s="394"/>
      <c r="P26" s="394"/>
      <c r="Q26" s="395"/>
      <c r="R26" s="396"/>
      <c r="S26" s="348"/>
    </row>
    <row r="27" spans="3:19" ht="45" customHeight="1" x14ac:dyDescent="0.3">
      <c r="C27" s="348"/>
      <c r="D27" s="1436"/>
      <c r="E27" s="1438"/>
      <c r="F27" s="1438"/>
      <c r="G27" s="473" t="s">
        <v>4111</v>
      </c>
      <c r="H27" s="473" t="s">
        <v>4112</v>
      </c>
      <c r="I27" s="473" t="s">
        <v>4113</v>
      </c>
      <c r="J27" s="1438"/>
      <c r="K27" s="473" t="s">
        <v>4114</v>
      </c>
      <c r="L27" s="1438"/>
      <c r="M27" s="357"/>
      <c r="N27" s="357"/>
      <c r="O27" s="357"/>
      <c r="P27" s="357"/>
      <c r="Q27" s="356"/>
      <c r="R27" s="366"/>
      <c r="S27" s="348"/>
    </row>
    <row r="28" spans="3:19" ht="45" customHeight="1" x14ac:dyDescent="0.3">
      <c r="C28" s="348"/>
      <c r="D28" s="397">
        <v>1</v>
      </c>
      <c r="E28" s="398" t="s">
        <v>4115</v>
      </c>
      <c r="F28" s="398" t="s">
        <v>4116</v>
      </c>
      <c r="G28" s="474"/>
      <c r="H28" s="474"/>
      <c r="I28" s="474" t="s">
        <v>4117</v>
      </c>
      <c r="J28" s="474"/>
      <c r="K28" s="474"/>
      <c r="L28" s="474" t="s">
        <v>4118</v>
      </c>
      <c r="M28" s="357"/>
      <c r="N28" s="357"/>
      <c r="O28" s="357"/>
      <c r="P28" s="357"/>
      <c r="Q28" s="356"/>
      <c r="R28" s="366"/>
      <c r="S28" s="348"/>
    </row>
    <row r="29" spans="3:19" ht="45" customHeight="1" x14ac:dyDescent="0.3">
      <c r="C29" s="348"/>
      <c r="D29" s="397">
        <v>2</v>
      </c>
      <c r="E29" s="398" t="s">
        <v>3430</v>
      </c>
      <c r="F29" s="398" t="s">
        <v>4119</v>
      </c>
      <c r="G29" s="474"/>
      <c r="H29" s="474">
        <v>86</v>
      </c>
      <c r="I29" s="474"/>
      <c r="J29" s="540" t="s">
        <v>4120</v>
      </c>
      <c r="K29" s="542">
        <v>110989.35</v>
      </c>
      <c r="L29" s="474" t="s">
        <v>4118</v>
      </c>
      <c r="M29" s="357"/>
      <c r="N29" s="357"/>
      <c r="O29" s="357"/>
      <c r="P29" s="357"/>
      <c r="Q29" s="356"/>
      <c r="R29" s="366"/>
      <c r="S29" s="348"/>
    </row>
    <row r="30" spans="3:19" ht="45" customHeight="1" x14ac:dyDescent="0.3">
      <c r="C30" s="348"/>
      <c r="D30" s="397">
        <v>3</v>
      </c>
      <c r="E30" s="398" t="s">
        <v>3430</v>
      </c>
      <c r="F30" s="398" t="s">
        <v>4121</v>
      </c>
      <c r="G30" s="474">
        <v>500</v>
      </c>
      <c r="H30" s="474"/>
      <c r="I30" s="474"/>
      <c r="J30" s="540" t="s">
        <v>4120</v>
      </c>
      <c r="K30" s="540">
        <v>16000</v>
      </c>
      <c r="L30" s="474" t="s">
        <v>4118</v>
      </c>
      <c r="M30" s="357"/>
      <c r="N30" s="357"/>
      <c r="O30" s="357"/>
      <c r="P30" s="357"/>
      <c r="Q30" s="356"/>
      <c r="R30" s="366"/>
      <c r="S30" s="348"/>
    </row>
    <row r="31" spans="3:19" ht="45" customHeight="1" x14ac:dyDescent="0.3">
      <c r="C31" s="348"/>
      <c r="D31" s="397"/>
      <c r="E31" s="398"/>
      <c r="F31" s="398"/>
      <c r="G31" s="474"/>
      <c r="H31" s="474"/>
      <c r="I31" s="474"/>
      <c r="J31" s="474"/>
      <c r="K31" s="474"/>
      <c r="L31" s="474"/>
      <c r="M31" s="357"/>
      <c r="N31" s="357"/>
      <c r="O31" s="357"/>
      <c r="P31" s="357"/>
      <c r="R31" s="366"/>
      <c r="S31" s="348"/>
    </row>
    <row r="32" spans="3:19" ht="45" customHeight="1" thickBot="1" x14ac:dyDescent="0.35">
      <c r="C32" s="348"/>
      <c r="D32" s="399"/>
      <c r="E32" s="399"/>
      <c r="F32" s="399"/>
      <c r="G32" s="400"/>
      <c r="H32" s="400"/>
      <c r="I32" s="400"/>
      <c r="J32" s="400"/>
      <c r="K32" s="400"/>
      <c r="L32" s="400"/>
      <c r="M32" s="357"/>
      <c r="N32" s="357"/>
      <c r="O32" s="357"/>
      <c r="P32" s="357"/>
      <c r="R32" s="366"/>
      <c r="S32" s="348"/>
    </row>
    <row r="33" spans="3:19" ht="45" customHeight="1" thickBot="1" x14ac:dyDescent="0.35">
      <c r="C33" s="348"/>
      <c r="D33" s="1444" t="s">
        <v>4122</v>
      </c>
      <c r="E33" s="1444"/>
      <c r="F33" s="1444"/>
      <c r="G33" s="1444"/>
      <c r="H33" s="1444"/>
      <c r="I33" s="1444"/>
      <c r="J33" s="1444"/>
      <c r="K33" s="1444"/>
      <c r="L33" s="1444"/>
      <c r="M33" s="1444"/>
      <c r="N33" s="1444"/>
      <c r="O33" s="1444"/>
      <c r="P33" s="1444"/>
      <c r="Q33" s="1444"/>
      <c r="R33" s="1482"/>
      <c r="S33" s="348"/>
    </row>
    <row r="34" spans="3:19" ht="45" customHeight="1" x14ac:dyDescent="0.3">
      <c r="C34" s="348"/>
      <c r="D34" s="369" t="s">
        <v>4123</v>
      </c>
      <c r="E34" s="369"/>
      <c r="F34" s="369"/>
      <c r="G34" s="369"/>
      <c r="H34" s="369"/>
      <c r="I34" s="369"/>
      <c r="J34" s="369"/>
      <c r="K34" s="369"/>
      <c r="L34" s="369"/>
      <c r="M34" s="369"/>
      <c r="N34" s="369"/>
      <c r="O34" s="357"/>
      <c r="P34" s="357"/>
      <c r="R34" s="366"/>
      <c r="S34" s="348"/>
    </row>
    <row r="35" spans="3:19" ht="45" customHeight="1" x14ac:dyDescent="0.3">
      <c r="C35" s="348"/>
      <c r="D35" s="1436" t="s">
        <v>9</v>
      </c>
      <c r="E35" s="1437" t="s">
        <v>12</v>
      </c>
      <c r="F35" s="1438" t="s">
        <v>43</v>
      </c>
      <c r="G35" s="1437" t="s">
        <v>2228</v>
      </c>
      <c r="H35" s="1438" t="s">
        <v>4124</v>
      </c>
      <c r="I35" s="1438" t="s">
        <v>4125</v>
      </c>
      <c r="J35" s="1438"/>
      <c r="K35" s="1438"/>
      <c r="L35" s="473" t="s">
        <v>4126</v>
      </c>
      <c r="M35" s="1438" t="s">
        <v>4127</v>
      </c>
      <c r="N35" s="1438" t="s">
        <v>4128</v>
      </c>
      <c r="O35" s="357"/>
      <c r="P35" s="357"/>
      <c r="R35" s="366"/>
      <c r="S35" s="348"/>
    </row>
    <row r="36" spans="3:19" ht="45" customHeight="1" x14ac:dyDescent="0.3">
      <c r="C36" s="348"/>
      <c r="D36" s="1436"/>
      <c r="E36" s="1437"/>
      <c r="F36" s="1438"/>
      <c r="G36" s="1437"/>
      <c r="H36" s="1438"/>
      <c r="I36" s="1438"/>
      <c r="J36" s="1438"/>
      <c r="K36" s="1438"/>
      <c r="L36" s="473" t="s">
        <v>4129</v>
      </c>
      <c r="M36" s="1438"/>
      <c r="N36" s="1438"/>
      <c r="O36" s="357"/>
      <c r="P36" s="357"/>
      <c r="Q36" s="357"/>
      <c r="R36" s="357"/>
      <c r="S36" s="348"/>
    </row>
    <row r="37" spans="3:19" ht="45" customHeight="1" x14ac:dyDescent="0.3">
      <c r="C37" s="348"/>
      <c r="D37" s="1436"/>
      <c r="E37" s="1437"/>
      <c r="F37" s="1438"/>
      <c r="G37" s="1437"/>
      <c r="H37" s="1438"/>
      <c r="I37" s="472" t="s">
        <v>4130</v>
      </c>
      <c r="J37" s="473" t="s">
        <v>4131</v>
      </c>
      <c r="K37" s="401" t="s">
        <v>4132</v>
      </c>
      <c r="L37" s="473" t="s">
        <v>4133</v>
      </c>
      <c r="M37" s="1438"/>
      <c r="N37" s="1438"/>
      <c r="O37" s="357"/>
      <c r="P37" s="357"/>
      <c r="Q37" s="357"/>
      <c r="R37" s="357"/>
      <c r="S37" s="348"/>
    </row>
    <row r="38" spans="3:19" ht="45" customHeight="1" x14ac:dyDescent="0.3">
      <c r="C38" s="348"/>
      <c r="D38" s="1456">
        <v>1</v>
      </c>
      <c r="E38" s="1457" t="s">
        <v>4134</v>
      </c>
      <c r="F38" s="1459" t="s">
        <v>4135</v>
      </c>
      <c r="G38" s="1457" t="s">
        <v>4136</v>
      </c>
      <c r="H38" s="1461">
        <v>842.49</v>
      </c>
      <c r="I38" s="1463"/>
      <c r="J38" s="1465">
        <v>0</v>
      </c>
      <c r="K38" s="1461"/>
      <c r="L38" s="1461">
        <v>842.33</v>
      </c>
      <c r="M38" s="1461" t="s">
        <v>4137</v>
      </c>
      <c r="N38" s="1468" t="s">
        <v>4138</v>
      </c>
      <c r="O38" s="357"/>
      <c r="P38" s="357"/>
      <c r="Q38" s="357"/>
      <c r="R38" s="357"/>
      <c r="S38" s="348"/>
    </row>
    <row r="39" spans="3:19" ht="45" customHeight="1" x14ac:dyDescent="0.3">
      <c r="C39" s="348"/>
      <c r="D39" s="1456"/>
      <c r="E39" s="1458"/>
      <c r="F39" s="1460"/>
      <c r="G39" s="1458"/>
      <c r="H39" s="1462"/>
      <c r="I39" s="1464"/>
      <c r="J39" s="1466"/>
      <c r="K39" s="1462"/>
      <c r="L39" s="1462"/>
      <c r="M39" s="1462"/>
      <c r="N39" s="1469"/>
      <c r="O39" s="357"/>
      <c r="P39" s="357"/>
      <c r="Q39" s="357"/>
      <c r="R39" s="357"/>
      <c r="S39" s="348"/>
    </row>
    <row r="40" spans="3:19" ht="45" customHeight="1" x14ac:dyDescent="0.3">
      <c r="C40" s="348"/>
      <c r="D40" s="479">
        <v>2</v>
      </c>
      <c r="E40" s="543" t="s">
        <v>4139</v>
      </c>
      <c r="F40" s="544"/>
      <c r="G40" s="543" t="s">
        <v>4140</v>
      </c>
      <c r="H40" s="544">
        <v>150</v>
      </c>
      <c r="I40" s="543"/>
      <c r="J40" s="476">
        <v>0</v>
      </c>
      <c r="K40" s="544"/>
      <c r="L40" s="544" t="s">
        <v>4141</v>
      </c>
      <c r="M40" s="545">
        <v>0</v>
      </c>
      <c r="N40" s="546" t="s">
        <v>4142</v>
      </c>
      <c r="O40" s="357"/>
      <c r="P40" s="357"/>
      <c r="Q40" s="357"/>
      <c r="R40" s="357"/>
      <c r="S40" s="348"/>
    </row>
    <row r="41" spans="3:19" ht="45" customHeight="1" x14ac:dyDescent="0.3">
      <c r="C41" s="348"/>
      <c r="D41" s="548">
        <v>3</v>
      </c>
      <c r="E41" s="543" t="s">
        <v>98</v>
      </c>
      <c r="F41" s="544" t="s">
        <v>1841</v>
      </c>
      <c r="G41" s="543" t="s">
        <v>4143</v>
      </c>
      <c r="H41" s="547">
        <v>1355.63</v>
      </c>
      <c r="I41" s="543"/>
      <c r="J41" s="544">
        <v>68.709999999999994</v>
      </c>
      <c r="K41" s="544"/>
      <c r="L41" s="544">
        <v>309.27</v>
      </c>
      <c r="M41" s="545">
        <v>0.73</v>
      </c>
      <c r="N41" s="546" t="s">
        <v>4144</v>
      </c>
      <c r="O41" s="357"/>
      <c r="P41" s="357"/>
      <c r="Q41" s="357"/>
      <c r="R41" s="357"/>
      <c r="S41" s="348"/>
    </row>
    <row r="42" spans="3:19" ht="45" customHeight="1" thickBot="1" x14ac:dyDescent="0.35">
      <c r="C42" s="348"/>
      <c r="D42" s="403"/>
      <c r="E42" s="1441" t="s">
        <v>3283</v>
      </c>
      <c r="F42" s="1441"/>
      <c r="G42" s="1441"/>
      <c r="H42" s="552">
        <v>2348.12</v>
      </c>
      <c r="I42" s="553"/>
      <c r="J42" s="554">
        <v>68.709999999999994</v>
      </c>
      <c r="K42" s="554"/>
      <c r="L42" s="555">
        <v>1151.5999999999999</v>
      </c>
      <c r="M42" s="553"/>
      <c r="N42" s="556"/>
      <c r="O42" s="357"/>
      <c r="P42" s="357"/>
      <c r="Q42" s="357"/>
      <c r="R42" s="357"/>
      <c r="S42" s="348"/>
    </row>
    <row r="43" spans="3:19" ht="45" customHeight="1" thickBot="1" x14ac:dyDescent="0.35">
      <c r="C43" s="348"/>
      <c r="D43" s="357"/>
      <c r="E43" s="357"/>
      <c r="F43" s="357"/>
      <c r="G43" s="357"/>
      <c r="H43" s="357"/>
      <c r="I43" s="357"/>
      <c r="J43" s="357"/>
      <c r="K43" s="357"/>
      <c r="L43" s="357"/>
      <c r="M43" s="357"/>
      <c r="N43" s="357"/>
      <c r="O43" s="357"/>
      <c r="P43" s="357"/>
      <c r="Q43" s="357"/>
      <c r="R43" s="357"/>
      <c r="S43" s="348"/>
    </row>
    <row r="44" spans="3:19" ht="45" customHeight="1" thickBot="1" x14ac:dyDescent="0.35">
      <c r="C44" s="348"/>
      <c r="D44" s="1439" t="s">
        <v>4145</v>
      </c>
      <c r="E44" s="1439"/>
      <c r="F44" s="1439"/>
      <c r="G44" s="1439"/>
      <c r="H44" s="1439"/>
      <c r="I44" s="1439"/>
      <c r="J44" s="1439"/>
      <c r="K44" s="1439"/>
      <c r="L44" s="1439"/>
      <c r="M44" s="1439"/>
      <c r="N44" s="1439"/>
      <c r="O44" s="1439"/>
      <c r="P44" s="1439"/>
      <c r="Q44" s="1439"/>
      <c r="R44" s="1440"/>
      <c r="S44" s="348"/>
    </row>
    <row r="45" spans="3:19" ht="45" customHeight="1" x14ac:dyDescent="0.3">
      <c r="C45" s="348"/>
      <c r="D45" s="404" t="s">
        <v>4146</v>
      </c>
      <c r="M45" s="357"/>
      <c r="N45" s="357"/>
      <c r="O45" s="357"/>
      <c r="P45" s="357"/>
      <c r="Q45" s="357"/>
      <c r="R45" s="357"/>
      <c r="S45" s="348"/>
    </row>
    <row r="46" spans="3:19" ht="45" customHeight="1" x14ac:dyDescent="0.3">
      <c r="C46" s="348"/>
      <c r="D46" s="1436" t="s">
        <v>9</v>
      </c>
      <c r="E46" s="1437" t="s">
        <v>12</v>
      </c>
      <c r="F46" s="1437" t="s">
        <v>2228</v>
      </c>
      <c r="G46" s="1438" t="s">
        <v>43</v>
      </c>
      <c r="H46" s="1438" t="s">
        <v>4147</v>
      </c>
      <c r="I46" s="1438" t="s">
        <v>4148</v>
      </c>
      <c r="J46" s="473" t="s">
        <v>4149</v>
      </c>
      <c r="K46" s="1437" t="s">
        <v>4108</v>
      </c>
      <c r="L46" s="1438" t="s">
        <v>4128</v>
      </c>
      <c r="M46" s="357"/>
      <c r="N46" s="357"/>
      <c r="O46" s="357"/>
      <c r="P46" s="357"/>
      <c r="Q46" s="357"/>
      <c r="R46" s="357"/>
      <c r="S46" s="348"/>
    </row>
    <row r="47" spans="3:19" ht="45" customHeight="1" x14ac:dyDescent="0.3">
      <c r="C47" s="348"/>
      <c r="D47" s="1436"/>
      <c r="E47" s="1437"/>
      <c r="F47" s="1437"/>
      <c r="G47" s="1438"/>
      <c r="H47" s="1438"/>
      <c r="I47" s="1438"/>
      <c r="J47" s="473" t="s">
        <v>4150</v>
      </c>
      <c r="K47" s="1437"/>
      <c r="L47" s="1438"/>
      <c r="M47" s="357"/>
      <c r="N47" s="357"/>
      <c r="O47" s="357"/>
      <c r="P47" s="357"/>
      <c r="Q47" s="357"/>
      <c r="R47" s="357"/>
      <c r="S47" s="348"/>
    </row>
    <row r="48" spans="3:19" ht="45" customHeight="1" x14ac:dyDescent="0.3">
      <c r="C48" s="348"/>
      <c r="D48" s="405">
        <v>1</v>
      </c>
      <c r="E48" s="541" t="s">
        <v>48</v>
      </c>
      <c r="F48" s="541" t="s">
        <v>615</v>
      </c>
      <c r="G48" s="480" t="s">
        <v>3021</v>
      </c>
      <c r="H48" s="480" t="s">
        <v>4112</v>
      </c>
      <c r="I48" s="480">
        <v>556</v>
      </c>
      <c r="J48" s="474"/>
      <c r="K48" s="541" t="s">
        <v>4151</v>
      </c>
      <c r="L48" s="480" t="s">
        <v>4152</v>
      </c>
      <c r="M48" s="357"/>
      <c r="N48" s="357"/>
      <c r="O48" s="357"/>
      <c r="P48" s="357"/>
      <c r="Q48" s="357"/>
      <c r="R48" s="357"/>
      <c r="S48" s="348"/>
    </row>
    <row r="49" spans="3:19" ht="45" customHeight="1" x14ac:dyDescent="0.3">
      <c r="C49" s="348"/>
      <c r="D49" s="405"/>
      <c r="E49" s="541"/>
      <c r="F49" s="541"/>
      <c r="G49" s="480"/>
      <c r="H49" s="480"/>
      <c r="I49" s="480"/>
      <c r="J49" s="480"/>
      <c r="K49" s="541"/>
      <c r="L49" s="480"/>
      <c r="M49" s="357"/>
      <c r="N49" s="357"/>
      <c r="O49" s="357"/>
      <c r="P49" s="357"/>
      <c r="Q49" s="357"/>
      <c r="R49" s="357"/>
      <c r="S49" s="348"/>
    </row>
    <row r="50" spans="3:19" ht="45" customHeight="1" thickBot="1" x14ac:dyDescent="0.35">
      <c r="C50" s="348"/>
      <c r="D50" s="406"/>
      <c r="M50" s="357"/>
      <c r="N50" s="357"/>
      <c r="O50" s="357"/>
      <c r="P50" s="357"/>
      <c r="Q50" s="357"/>
      <c r="R50" s="357"/>
      <c r="S50" s="348"/>
    </row>
    <row r="51" spans="3:19" ht="45" customHeight="1" thickBot="1" x14ac:dyDescent="0.35">
      <c r="C51" s="348"/>
      <c r="D51" s="1454" t="s">
        <v>4153</v>
      </c>
      <c r="E51" s="1454"/>
      <c r="F51" s="1454"/>
      <c r="G51" s="1454"/>
      <c r="H51" s="1454"/>
      <c r="I51" s="1454"/>
      <c r="J51" s="1454"/>
      <c r="K51" s="1454"/>
      <c r="L51" s="1454"/>
      <c r="M51" s="1454"/>
      <c r="N51" s="1454"/>
      <c r="O51" s="1454"/>
      <c r="P51" s="1454"/>
      <c r="Q51" s="1454"/>
      <c r="R51" s="1455"/>
      <c r="S51" s="348"/>
    </row>
    <row r="52" spans="3:19" ht="45" customHeight="1" x14ac:dyDescent="0.3">
      <c r="C52" s="348"/>
      <c r="D52" s="407" t="s">
        <v>4154</v>
      </c>
      <c r="E52" s="408"/>
      <c r="F52" s="408"/>
      <c r="G52" s="408"/>
      <c r="H52" s="408"/>
      <c r="I52" s="408"/>
      <c r="J52" s="408"/>
      <c r="K52" s="357"/>
      <c r="L52" s="357"/>
      <c r="M52" s="357"/>
      <c r="N52" s="357"/>
      <c r="O52" s="357"/>
      <c r="P52" s="357"/>
      <c r="Q52" s="357"/>
      <c r="R52" s="357"/>
      <c r="S52" s="348"/>
    </row>
    <row r="53" spans="3:19" ht="45" customHeight="1" x14ac:dyDescent="0.3">
      <c r="C53" s="348"/>
      <c r="D53" s="471" t="s">
        <v>9</v>
      </c>
      <c r="E53" s="472" t="s">
        <v>12</v>
      </c>
      <c r="F53" s="472" t="s">
        <v>2228</v>
      </c>
      <c r="G53" s="473" t="s">
        <v>4155</v>
      </c>
      <c r="H53" s="473" t="s">
        <v>4156</v>
      </c>
      <c r="I53" s="472" t="s">
        <v>4108</v>
      </c>
      <c r="J53" s="473" t="s">
        <v>4157</v>
      </c>
      <c r="K53" s="357"/>
      <c r="L53" s="357"/>
      <c r="M53" s="357"/>
      <c r="N53" s="357"/>
      <c r="O53" s="357"/>
      <c r="P53" s="357"/>
      <c r="Q53" s="357"/>
      <c r="R53" s="357"/>
      <c r="S53" s="348"/>
    </row>
    <row r="54" spans="3:19" ht="45" customHeight="1" x14ac:dyDescent="0.3">
      <c r="C54" s="348"/>
      <c r="D54" s="405">
        <v>1</v>
      </c>
      <c r="E54" s="409" t="s">
        <v>4158</v>
      </c>
      <c r="F54" s="411" t="s">
        <v>4159</v>
      </c>
      <c r="G54" s="481" t="s">
        <v>4160</v>
      </c>
      <c r="H54" s="481">
        <v>268</v>
      </c>
      <c r="I54" s="409" t="s">
        <v>4161</v>
      </c>
      <c r="J54" s="410" t="s">
        <v>4162</v>
      </c>
      <c r="K54" s="357"/>
      <c r="L54" s="357"/>
      <c r="M54" s="357"/>
      <c r="N54" s="357"/>
      <c r="O54" s="357"/>
      <c r="P54" s="357"/>
      <c r="Q54" s="357"/>
      <c r="R54" s="357"/>
      <c r="S54" s="348"/>
    </row>
    <row r="55" spans="3:19" ht="45" customHeight="1" x14ac:dyDescent="0.3">
      <c r="C55" s="348"/>
      <c r="D55" s="405">
        <v>2</v>
      </c>
      <c r="E55" s="409" t="s">
        <v>4158</v>
      </c>
      <c r="F55" s="411" t="s">
        <v>4159</v>
      </c>
      <c r="G55" s="481" t="s">
        <v>4163</v>
      </c>
      <c r="H55" s="481">
        <v>718</v>
      </c>
      <c r="I55" s="409" t="s">
        <v>4164</v>
      </c>
      <c r="J55" s="410" t="s">
        <v>4165</v>
      </c>
      <c r="K55" s="357"/>
      <c r="L55" s="357"/>
      <c r="M55" s="357"/>
      <c r="N55" s="357"/>
      <c r="O55" s="357"/>
      <c r="P55" s="357"/>
      <c r="Q55" s="357"/>
      <c r="R55" s="357"/>
      <c r="S55" s="348"/>
    </row>
    <row r="56" spans="3:19" ht="45" customHeight="1" x14ac:dyDescent="0.3">
      <c r="C56" s="348"/>
      <c r="D56" s="405">
        <v>3</v>
      </c>
      <c r="E56" s="409" t="s">
        <v>4166</v>
      </c>
      <c r="F56" s="411" t="s">
        <v>2237</v>
      </c>
      <c r="G56" s="481" t="s">
        <v>705</v>
      </c>
      <c r="H56" s="481">
        <v>249.64</v>
      </c>
      <c r="I56" s="409" t="s">
        <v>4167</v>
      </c>
      <c r="J56" s="410" t="s">
        <v>4168</v>
      </c>
      <c r="K56" s="357"/>
      <c r="L56" s="357"/>
      <c r="M56" s="357"/>
      <c r="N56" s="357"/>
      <c r="O56" s="357"/>
      <c r="P56" s="357"/>
      <c r="Q56" s="357"/>
      <c r="R56" s="357"/>
      <c r="S56" s="348"/>
    </row>
    <row r="57" spans="3:19" ht="45" customHeight="1" x14ac:dyDescent="0.3">
      <c r="C57" s="348"/>
      <c r="D57" s="405">
        <v>4</v>
      </c>
      <c r="E57" s="409" t="s">
        <v>4169</v>
      </c>
      <c r="F57" s="411" t="s">
        <v>4170</v>
      </c>
      <c r="G57" s="481" t="s">
        <v>4170</v>
      </c>
      <c r="H57" s="481">
        <v>936</v>
      </c>
      <c r="I57" s="409" t="s">
        <v>4171</v>
      </c>
      <c r="J57" s="410" t="s">
        <v>4172</v>
      </c>
      <c r="K57" s="357"/>
      <c r="L57" s="357"/>
      <c r="M57" s="357"/>
      <c r="N57" s="357"/>
      <c r="O57" s="357"/>
      <c r="P57" s="357"/>
      <c r="Q57" s="357"/>
      <c r="R57" s="357"/>
      <c r="S57" s="348"/>
    </row>
    <row r="58" spans="3:19" ht="45" customHeight="1" x14ac:dyDescent="0.3">
      <c r="C58" s="348"/>
      <c r="D58" s="405">
        <v>5</v>
      </c>
      <c r="E58" s="409" t="s">
        <v>136</v>
      </c>
      <c r="F58" s="411" t="s">
        <v>3891</v>
      </c>
      <c r="G58" s="481" t="s">
        <v>4173</v>
      </c>
      <c r="H58" s="481">
        <v>600</v>
      </c>
      <c r="I58" s="409" t="s">
        <v>4174</v>
      </c>
      <c r="J58" s="410" t="s">
        <v>4175</v>
      </c>
      <c r="K58" s="357"/>
      <c r="L58" s="357"/>
      <c r="M58" s="357"/>
      <c r="N58" s="357"/>
      <c r="O58" s="357"/>
      <c r="P58" s="357"/>
      <c r="Q58" s="357"/>
      <c r="R58" s="357"/>
      <c r="S58" s="348"/>
    </row>
    <row r="59" spans="3:19" ht="45" customHeight="1" x14ac:dyDescent="0.3">
      <c r="C59" s="348"/>
      <c r="D59" s="405">
        <v>6</v>
      </c>
      <c r="E59" s="409" t="s">
        <v>136</v>
      </c>
      <c r="F59" s="411" t="s">
        <v>4176</v>
      </c>
      <c r="G59" s="481" t="s">
        <v>4177</v>
      </c>
      <c r="H59" s="481">
        <v>1375</v>
      </c>
      <c r="I59" s="409" t="s">
        <v>4174</v>
      </c>
      <c r="J59" s="410" t="s">
        <v>4178</v>
      </c>
      <c r="K59" s="357"/>
      <c r="L59" s="357"/>
      <c r="M59" s="357"/>
      <c r="N59" s="357"/>
      <c r="O59" s="357"/>
      <c r="P59" s="357"/>
      <c r="Q59" s="357"/>
      <c r="R59" s="357"/>
      <c r="S59" s="348"/>
    </row>
    <row r="60" spans="3:19" ht="45" customHeight="1" x14ac:dyDescent="0.3">
      <c r="C60" s="348"/>
      <c r="D60" s="405">
        <v>7</v>
      </c>
      <c r="E60" s="409" t="s">
        <v>4179</v>
      </c>
      <c r="F60" s="411" t="s">
        <v>4180</v>
      </c>
      <c r="G60" s="481" t="s">
        <v>4181</v>
      </c>
      <c r="H60" s="481">
        <v>61</v>
      </c>
      <c r="I60" s="409" t="s">
        <v>4182</v>
      </c>
      <c r="J60" s="410" t="s">
        <v>4183</v>
      </c>
      <c r="K60" s="357"/>
      <c r="L60" s="357"/>
      <c r="M60" s="357"/>
      <c r="N60" s="357"/>
      <c r="O60" s="357"/>
      <c r="P60" s="357"/>
      <c r="Q60" s="357"/>
      <c r="R60" s="357"/>
      <c r="S60" s="348"/>
    </row>
    <row r="61" spans="3:19" ht="45" customHeight="1" x14ac:dyDescent="0.3">
      <c r="C61" s="348"/>
      <c r="D61" s="405">
        <v>8</v>
      </c>
      <c r="E61" s="409" t="s">
        <v>336</v>
      </c>
      <c r="F61" s="411" t="s">
        <v>872</v>
      </c>
      <c r="G61" s="481" t="s">
        <v>455</v>
      </c>
      <c r="H61" s="481">
        <v>294</v>
      </c>
      <c r="I61" s="409" t="s">
        <v>4184</v>
      </c>
      <c r="J61" s="410" t="s">
        <v>4185</v>
      </c>
      <c r="K61" s="357"/>
      <c r="L61" s="357"/>
      <c r="M61" s="357"/>
      <c r="N61" s="357"/>
      <c r="O61" s="357"/>
      <c r="P61" s="357"/>
      <c r="Q61" s="357"/>
      <c r="R61" s="357"/>
      <c r="S61" s="348"/>
    </row>
    <row r="62" spans="3:19" ht="45" customHeight="1" x14ac:dyDescent="0.3">
      <c r="C62" s="348"/>
      <c r="D62" s="405">
        <v>9</v>
      </c>
      <c r="E62" s="409" t="s">
        <v>336</v>
      </c>
      <c r="F62" s="411" t="s">
        <v>872</v>
      </c>
      <c r="G62" s="481" t="s">
        <v>455</v>
      </c>
      <c r="H62" s="481">
        <v>159</v>
      </c>
      <c r="I62" s="409" t="s">
        <v>4186</v>
      </c>
      <c r="J62" s="410" t="s">
        <v>4187</v>
      </c>
      <c r="K62" s="357"/>
      <c r="L62" s="357"/>
      <c r="M62" s="357"/>
      <c r="N62" s="357"/>
      <c r="O62" s="357"/>
      <c r="P62" s="357"/>
      <c r="Q62" s="357"/>
      <c r="R62" s="357"/>
      <c r="S62" s="348"/>
    </row>
    <row r="63" spans="3:19" ht="45" customHeight="1" x14ac:dyDescent="0.3">
      <c r="C63" s="348"/>
      <c r="D63" s="405">
        <v>10</v>
      </c>
      <c r="E63" s="409" t="s">
        <v>23</v>
      </c>
      <c r="F63" s="411" t="s">
        <v>4188</v>
      </c>
      <c r="G63" s="481" t="s">
        <v>4189</v>
      </c>
      <c r="H63" s="481">
        <v>470</v>
      </c>
      <c r="I63" s="409" t="s">
        <v>4190</v>
      </c>
      <c r="J63" s="410" t="s">
        <v>4191</v>
      </c>
      <c r="K63" s="357"/>
      <c r="L63" s="357"/>
      <c r="M63" s="357"/>
      <c r="N63" s="357"/>
      <c r="O63" s="357"/>
      <c r="P63" s="357"/>
      <c r="Q63" s="357"/>
      <c r="R63" s="357"/>
      <c r="S63" s="348"/>
    </row>
    <row r="64" spans="3:19" ht="45" customHeight="1" x14ac:dyDescent="0.3">
      <c r="C64" s="348"/>
      <c r="D64" s="405">
        <v>11</v>
      </c>
      <c r="E64" s="409" t="s">
        <v>121</v>
      </c>
      <c r="F64" s="411" t="s">
        <v>4192</v>
      </c>
      <c r="G64" s="481" t="s">
        <v>4193</v>
      </c>
      <c r="H64" s="481">
        <v>135</v>
      </c>
      <c r="I64" s="409" t="s">
        <v>4194</v>
      </c>
      <c r="J64" s="410" t="s">
        <v>4195</v>
      </c>
      <c r="K64" s="357"/>
      <c r="L64" s="357"/>
      <c r="M64" s="357"/>
      <c r="N64" s="357"/>
      <c r="O64" s="357"/>
      <c r="P64" s="357"/>
      <c r="Q64" s="357"/>
      <c r="R64" s="357"/>
      <c r="S64" s="348"/>
    </row>
    <row r="65" spans="3:19" ht="45" customHeight="1" x14ac:dyDescent="0.3">
      <c r="C65" s="348"/>
      <c r="D65" s="405">
        <v>12</v>
      </c>
      <c r="E65" s="409" t="s">
        <v>4196</v>
      </c>
      <c r="F65" s="411" t="s">
        <v>4197</v>
      </c>
      <c r="G65" s="481" t="s">
        <v>1591</v>
      </c>
      <c r="H65" s="481">
        <v>311</v>
      </c>
      <c r="I65" s="409" t="s">
        <v>4198</v>
      </c>
      <c r="J65" s="410" t="s">
        <v>4195</v>
      </c>
      <c r="K65" s="357"/>
      <c r="L65" s="357"/>
      <c r="M65" s="357"/>
      <c r="N65" s="357"/>
      <c r="O65" s="357"/>
      <c r="P65" s="357"/>
      <c r="Q65" s="357"/>
      <c r="R65" s="357"/>
      <c r="S65" s="348"/>
    </row>
    <row r="66" spans="3:19" ht="45" customHeight="1" thickBot="1" x14ac:dyDescent="0.35">
      <c r="C66" s="348"/>
      <c r="D66" s="413"/>
      <c r="E66" s="357"/>
      <c r="F66" s="357"/>
      <c r="G66" s="357"/>
      <c r="H66" s="357"/>
      <c r="I66" s="357"/>
      <c r="J66" s="357"/>
      <c r="K66" s="357"/>
      <c r="L66" s="357"/>
      <c r="M66" s="357"/>
      <c r="N66" s="357"/>
      <c r="O66" s="357"/>
      <c r="P66" s="357"/>
      <c r="Q66" s="357"/>
      <c r="R66" s="357"/>
      <c r="S66" s="348"/>
    </row>
    <row r="67" spans="3:19" ht="45" customHeight="1" thickBot="1" x14ac:dyDescent="0.35">
      <c r="C67" s="348"/>
      <c r="D67" s="1439" t="s">
        <v>4199</v>
      </c>
      <c r="E67" s="1439"/>
      <c r="F67" s="1439"/>
      <c r="G67" s="1439"/>
      <c r="H67" s="1439"/>
      <c r="I67" s="1439"/>
      <c r="J67" s="1439"/>
      <c r="K67" s="1439"/>
      <c r="L67" s="1439"/>
      <c r="M67" s="1439"/>
      <c r="N67" s="1439"/>
      <c r="O67" s="1439"/>
      <c r="P67" s="1439"/>
      <c r="Q67" s="1439"/>
      <c r="R67" s="1440"/>
      <c r="S67" s="348"/>
    </row>
    <row r="68" spans="3:19" ht="45" customHeight="1" x14ac:dyDescent="0.3">
      <c r="C68" s="348"/>
      <c r="D68" s="1448" t="s">
        <v>4200</v>
      </c>
      <c r="E68" s="1448"/>
      <c r="F68" s="1448"/>
      <c r="G68" s="1448"/>
      <c r="H68" s="1448"/>
      <c r="I68" s="1448"/>
      <c r="J68" s="1448"/>
      <c r="K68" s="1448"/>
      <c r="L68" s="1448"/>
      <c r="M68" s="1448"/>
      <c r="N68" s="1448"/>
      <c r="O68" s="1448"/>
      <c r="P68" s="1448"/>
      <c r="Q68" s="1448"/>
      <c r="R68" s="1449"/>
      <c r="S68" s="348"/>
    </row>
    <row r="69" spans="3:19" ht="45" customHeight="1" x14ac:dyDescent="0.3">
      <c r="C69" s="348"/>
      <c r="D69" s="471" t="s">
        <v>9</v>
      </c>
      <c r="E69" s="473" t="s">
        <v>12</v>
      </c>
      <c r="F69" s="473" t="s">
        <v>63</v>
      </c>
      <c r="G69" s="473" t="s">
        <v>4107</v>
      </c>
      <c r="H69" s="473" t="s">
        <v>4108</v>
      </c>
      <c r="I69" s="473" t="s">
        <v>4110</v>
      </c>
      <c r="J69" s="357"/>
      <c r="K69" s="357"/>
      <c r="L69" s="357"/>
      <c r="M69" s="357"/>
      <c r="N69" s="357"/>
      <c r="O69" s="357"/>
      <c r="P69" s="357"/>
      <c r="Q69" s="357"/>
      <c r="R69" s="357"/>
      <c r="S69" s="348"/>
    </row>
    <row r="70" spans="3:19" ht="45" customHeight="1" x14ac:dyDescent="0.3">
      <c r="C70" s="348"/>
      <c r="D70" s="405">
        <v>1</v>
      </c>
      <c r="E70" s="474" t="s">
        <v>4201</v>
      </c>
      <c r="F70" s="474" t="s">
        <v>4202</v>
      </c>
      <c r="G70" s="474" t="s">
        <v>4203</v>
      </c>
      <c r="H70" s="474"/>
      <c r="I70" s="474" t="s">
        <v>535</v>
      </c>
      <c r="J70" s="357"/>
      <c r="K70" s="357"/>
      <c r="L70" s="357"/>
      <c r="M70" s="357"/>
      <c r="N70" s="357"/>
      <c r="O70" s="357"/>
      <c r="P70" s="357"/>
      <c r="Q70" s="357"/>
      <c r="R70" s="357"/>
      <c r="S70" s="348"/>
    </row>
    <row r="71" spans="3:19" ht="45" customHeight="1" x14ac:dyDescent="0.3">
      <c r="C71" s="348"/>
      <c r="D71" s="471"/>
      <c r="E71" s="474"/>
      <c r="F71" s="474"/>
      <c r="G71" s="474"/>
      <c r="H71" s="474"/>
      <c r="I71" s="474"/>
      <c r="J71" s="357"/>
      <c r="K71" s="357"/>
      <c r="L71" s="357"/>
      <c r="M71" s="357"/>
      <c r="N71" s="357"/>
      <c r="O71" s="357"/>
      <c r="P71" s="357"/>
      <c r="Q71" s="357"/>
      <c r="R71" s="357"/>
      <c r="S71" s="348"/>
    </row>
    <row r="72" spans="3:19" ht="45" customHeight="1" thickBot="1" x14ac:dyDescent="0.35">
      <c r="C72" s="348"/>
      <c r="D72" s="357"/>
      <c r="E72" s="357"/>
      <c r="F72" s="357"/>
      <c r="G72" s="357"/>
      <c r="H72" s="357"/>
      <c r="I72" s="357"/>
      <c r="J72" s="357"/>
      <c r="K72" s="357"/>
      <c r="L72" s="357"/>
      <c r="M72" s="357"/>
      <c r="N72" s="357"/>
      <c r="O72" s="357"/>
      <c r="P72" s="357"/>
      <c r="Q72" s="357"/>
      <c r="R72" s="357"/>
      <c r="S72" s="348"/>
    </row>
    <row r="73" spans="3:19" ht="45" customHeight="1" thickBot="1" x14ac:dyDescent="0.35">
      <c r="C73" s="348"/>
      <c r="D73" s="1445" t="s">
        <v>4204</v>
      </c>
      <c r="E73" s="1446"/>
      <c r="F73" s="1446"/>
      <c r="G73" s="1446"/>
      <c r="H73" s="1446"/>
      <c r="I73" s="1446"/>
      <c r="J73" s="1446"/>
      <c r="K73" s="1446"/>
      <c r="L73" s="1446"/>
      <c r="M73" s="1446"/>
      <c r="N73" s="1446"/>
      <c r="O73" s="1446"/>
      <c r="P73" s="1446"/>
      <c r="Q73" s="1446"/>
      <c r="R73" s="1447"/>
      <c r="S73" s="348"/>
    </row>
    <row r="74" spans="3:19" ht="45" customHeight="1" x14ac:dyDescent="0.3">
      <c r="C74" s="348"/>
      <c r="D74" s="414" t="s">
        <v>4205</v>
      </c>
      <c r="E74" s="357"/>
      <c r="F74" s="357"/>
      <c r="G74" s="357"/>
      <c r="H74" s="357"/>
      <c r="I74" s="357"/>
      <c r="J74" s="357"/>
      <c r="K74" s="357"/>
      <c r="L74" s="357"/>
      <c r="M74" s="357"/>
      <c r="N74" s="357"/>
      <c r="O74" s="357"/>
      <c r="P74" s="357"/>
      <c r="Q74" s="357"/>
      <c r="R74" s="357"/>
      <c r="S74" s="348"/>
    </row>
    <row r="75" spans="3:19" ht="45" customHeight="1" x14ac:dyDescent="0.3">
      <c r="C75" s="348"/>
      <c r="D75" s="415" t="s">
        <v>9</v>
      </c>
      <c r="E75" s="416" t="s">
        <v>12</v>
      </c>
      <c r="F75" s="416" t="s">
        <v>63</v>
      </c>
      <c r="G75" s="416" t="s">
        <v>4108</v>
      </c>
      <c r="H75" s="416" t="s">
        <v>4128</v>
      </c>
      <c r="I75"/>
      <c r="J75" s="357"/>
      <c r="K75" s="357"/>
      <c r="L75" s="357"/>
      <c r="M75" s="357"/>
      <c r="N75" s="357"/>
      <c r="O75" s="357"/>
      <c r="P75" s="357"/>
      <c r="Q75" s="357"/>
      <c r="R75" s="357"/>
      <c r="S75" s="348"/>
    </row>
    <row r="76" spans="3:19" ht="45" customHeight="1" x14ac:dyDescent="0.3">
      <c r="C76" s="348"/>
      <c r="D76" s="412">
        <v>1</v>
      </c>
      <c r="E76" s="410" t="s">
        <v>4206</v>
      </c>
      <c r="F76" s="410" t="s">
        <v>2857</v>
      </c>
      <c r="G76" s="410" t="s">
        <v>4207</v>
      </c>
      <c r="H76" s="416" t="s">
        <v>91</v>
      </c>
      <c r="I76"/>
      <c r="J76" s="357"/>
      <c r="K76" s="357"/>
      <c r="L76" s="357"/>
      <c r="M76" s="357"/>
      <c r="N76" s="357"/>
      <c r="O76" s="357"/>
      <c r="P76" s="357"/>
      <c r="Q76" s="357"/>
      <c r="R76" s="357"/>
      <c r="S76" s="348"/>
    </row>
    <row r="77" spans="3:19" ht="45" customHeight="1" x14ac:dyDescent="0.3">
      <c r="C77" s="348"/>
      <c r="D77" s="412"/>
      <c r="E77" s="410"/>
      <c r="F77" s="410"/>
      <c r="G77" s="410"/>
      <c r="H77" s="416"/>
      <c r="I77"/>
      <c r="J77" s="357"/>
      <c r="K77" s="357"/>
      <c r="L77" s="357"/>
      <c r="M77" s="357"/>
      <c r="N77" s="357"/>
      <c r="O77" s="357"/>
      <c r="P77" s="357"/>
      <c r="Q77" s="357"/>
      <c r="R77" s="357"/>
      <c r="S77" s="348"/>
    </row>
    <row r="78" spans="3:19" ht="45" customHeight="1" thickBot="1" x14ac:dyDescent="0.35">
      <c r="C78" s="348"/>
      <c r="D78" s="357"/>
      <c r="E78" s="357"/>
      <c r="F78" s="357"/>
      <c r="G78" s="357"/>
      <c r="H78" s="357"/>
      <c r="I78" s="357"/>
      <c r="J78" s="357"/>
      <c r="K78" s="357"/>
      <c r="L78" s="357"/>
      <c r="M78" s="357"/>
      <c r="N78" s="357"/>
      <c r="O78" s="357"/>
      <c r="P78" s="357"/>
      <c r="Q78" s="357"/>
      <c r="R78" s="357"/>
      <c r="S78" s="348"/>
    </row>
    <row r="79" spans="3:19" ht="45" customHeight="1" thickBot="1" x14ac:dyDescent="0.35">
      <c r="C79" s="348"/>
      <c r="D79" s="1445" t="s">
        <v>4208</v>
      </c>
      <c r="E79" s="1446"/>
      <c r="F79" s="1446"/>
      <c r="G79" s="1446"/>
      <c r="H79" s="1446"/>
      <c r="I79" s="1446"/>
      <c r="J79" s="1446"/>
      <c r="K79" s="1446"/>
      <c r="L79" s="1446"/>
      <c r="M79" s="1446"/>
      <c r="N79" s="1446"/>
      <c r="O79" s="1446"/>
      <c r="P79" s="1446"/>
      <c r="Q79" s="1446"/>
      <c r="R79" s="1447"/>
      <c r="S79" s="348"/>
    </row>
    <row r="80" spans="3:19" ht="45" customHeight="1" x14ac:dyDescent="0.3">
      <c r="C80" s="348"/>
      <c r="D80" s="414" t="s">
        <v>4209</v>
      </c>
      <c r="E80" s="357"/>
      <c r="F80" s="357"/>
      <c r="G80" s="357"/>
      <c r="H80" s="357"/>
      <c r="I80" s="357"/>
      <c r="J80" s="357"/>
      <c r="K80" s="357"/>
      <c r="L80" s="357"/>
      <c r="M80" s="357"/>
      <c r="N80" s="357"/>
      <c r="O80" s="357"/>
      <c r="P80" s="357"/>
      <c r="Q80" s="357"/>
      <c r="R80" s="357"/>
      <c r="S80" s="348"/>
    </row>
    <row r="81" spans="3:19" ht="45" customHeight="1" x14ac:dyDescent="0.3">
      <c r="C81" s="348"/>
      <c r="D81" s="415" t="s">
        <v>9</v>
      </c>
      <c r="E81" s="416" t="s">
        <v>12</v>
      </c>
      <c r="F81" s="416" t="s">
        <v>4210</v>
      </c>
      <c r="G81" s="416" t="s">
        <v>4211</v>
      </c>
      <c r="H81" s="416" t="s">
        <v>4128</v>
      </c>
      <c r="I81" s="416" t="s">
        <v>4212</v>
      </c>
      <c r="J81" s="357"/>
      <c r="K81" s="357"/>
      <c r="L81" s="357"/>
      <c r="M81" s="357"/>
      <c r="N81" s="357"/>
      <c r="O81" s="357"/>
      <c r="P81" s="357"/>
      <c r="Q81" s="357"/>
      <c r="R81" s="357"/>
      <c r="S81" s="348"/>
    </row>
    <row r="82" spans="3:19" ht="45" customHeight="1" x14ac:dyDescent="0.3">
      <c r="C82" s="348"/>
      <c r="D82" s="412">
        <v>1</v>
      </c>
      <c r="E82" s="410" t="s">
        <v>4213</v>
      </c>
      <c r="F82" s="410" t="s">
        <v>4214</v>
      </c>
      <c r="G82" s="410" t="s">
        <v>4215</v>
      </c>
      <c r="H82" s="410" t="s">
        <v>535</v>
      </c>
      <c r="I82" s="410"/>
      <c r="J82" s="357"/>
      <c r="K82" s="357"/>
      <c r="L82" s="357"/>
      <c r="M82" s="357"/>
      <c r="N82" s="357"/>
      <c r="O82" s="357"/>
      <c r="P82" s="357"/>
      <c r="Q82" s="357"/>
      <c r="R82" s="357"/>
      <c r="S82" s="348"/>
    </row>
    <row r="83" spans="3:19" ht="45" customHeight="1" x14ac:dyDescent="0.3">
      <c r="C83" s="348"/>
      <c r="D83" s="412">
        <v>2</v>
      </c>
      <c r="E83" s="410" t="s">
        <v>4216</v>
      </c>
      <c r="F83" s="410" t="s">
        <v>4217</v>
      </c>
      <c r="G83" s="410" t="s">
        <v>98</v>
      </c>
      <c r="H83" s="410" t="s">
        <v>4218</v>
      </c>
      <c r="I83" s="410"/>
      <c r="J83" s="357"/>
      <c r="K83" s="357"/>
      <c r="L83" s="357"/>
      <c r="M83" s="357"/>
      <c r="N83" s="357"/>
      <c r="O83" s="357"/>
      <c r="P83" s="357"/>
      <c r="Q83" s="357"/>
      <c r="R83" s="357"/>
      <c r="S83" s="348"/>
    </row>
    <row r="84" spans="3:19" ht="45" customHeight="1" x14ac:dyDescent="0.3">
      <c r="C84" s="348"/>
      <c r="D84" s="417"/>
      <c r="E84" s="357"/>
      <c r="F84" s="357"/>
      <c r="G84" s="357"/>
      <c r="H84" s="357"/>
      <c r="I84" s="357"/>
      <c r="J84" s="357"/>
      <c r="K84" s="357"/>
      <c r="L84" s="357"/>
      <c r="M84" s="357"/>
      <c r="N84" s="357"/>
      <c r="O84" s="357"/>
      <c r="P84" s="357"/>
      <c r="Q84" s="357"/>
      <c r="R84" s="357"/>
      <c r="S84" s="348"/>
    </row>
    <row r="85" spans="3:19" ht="45" customHeight="1" thickBot="1" x14ac:dyDescent="0.35">
      <c r="C85" s="348"/>
      <c r="D85" s="1451" t="s">
        <v>4219</v>
      </c>
      <c r="E85" s="1451"/>
      <c r="F85" s="1451"/>
      <c r="G85" s="1451"/>
      <c r="H85" s="1451"/>
      <c r="I85" s="1451"/>
      <c r="J85" s="1451"/>
      <c r="K85" s="1451"/>
      <c r="L85" s="1451"/>
      <c r="M85" s="1451"/>
      <c r="N85" s="1451"/>
      <c r="O85" s="1451"/>
      <c r="P85" s="1451"/>
      <c r="Q85" s="1451"/>
      <c r="R85" s="1483"/>
      <c r="S85" s="348"/>
    </row>
    <row r="86" spans="3:19" ht="45" customHeight="1" thickBot="1" x14ac:dyDescent="0.35">
      <c r="C86" s="348"/>
      <c r="D86" s="1446" t="s">
        <v>4220</v>
      </c>
      <c r="E86" s="1439"/>
      <c r="F86" s="1439"/>
      <c r="G86" s="1439"/>
      <c r="H86" s="1439"/>
      <c r="I86" s="1439"/>
      <c r="J86" s="1439"/>
      <c r="K86" s="1439"/>
      <c r="L86" s="1439"/>
      <c r="M86" s="1439"/>
      <c r="N86" s="1439"/>
      <c r="O86" s="1439"/>
      <c r="P86" s="1439"/>
      <c r="Q86" s="1439"/>
      <c r="R86" s="1440"/>
      <c r="S86" s="348"/>
    </row>
    <row r="87" spans="3:19" ht="45" customHeight="1" x14ac:dyDescent="0.3">
      <c r="C87" s="348"/>
      <c r="D87" s="414" t="s">
        <v>4221</v>
      </c>
      <c r="E87" s="357"/>
      <c r="F87" s="357"/>
      <c r="G87" s="357"/>
      <c r="H87" s="357"/>
      <c r="I87" s="357"/>
      <c r="J87" s="357"/>
      <c r="K87" s="357"/>
      <c r="L87" s="357"/>
      <c r="M87" s="357"/>
      <c r="N87" s="357"/>
      <c r="O87" s="357"/>
      <c r="P87" s="357"/>
      <c r="Q87" s="357"/>
      <c r="R87" s="357"/>
      <c r="S87" s="348"/>
    </row>
    <row r="88" spans="3:19" ht="45" customHeight="1" x14ac:dyDescent="0.3">
      <c r="C88" s="348"/>
      <c r="D88" s="418" t="s">
        <v>9</v>
      </c>
      <c r="E88" s="419" t="s">
        <v>12</v>
      </c>
      <c r="F88" s="420" t="s">
        <v>71</v>
      </c>
      <c r="G88" s="419" t="s">
        <v>1822</v>
      </c>
      <c r="H88" s="419" t="s">
        <v>63</v>
      </c>
      <c r="I88" s="419" t="s">
        <v>43</v>
      </c>
      <c r="J88" s="419" t="s">
        <v>65</v>
      </c>
      <c r="K88" s="419" t="s">
        <v>4222</v>
      </c>
      <c r="L88" s="419" t="s">
        <v>4128</v>
      </c>
      <c r="M88" s="419" t="s">
        <v>4223</v>
      </c>
      <c r="N88" s="357"/>
      <c r="O88" s="357"/>
      <c r="P88" s="357"/>
      <c r="Q88" s="357"/>
      <c r="R88" s="357"/>
      <c r="S88" s="348"/>
    </row>
    <row r="89" spans="3:19" ht="45" customHeight="1" x14ac:dyDescent="0.3">
      <c r="C89" s="348"/>
      <c r="D89" s="475">
        <v>1</v>
      </c>
      <c r="E89" s="478" t="s">
        <v>4224</v>
      </c>
      <c r="F89" s="484" t="s">
        <v>4225</v>
      </c>
      <c r="G89" s="478" t="s">
        <v>4226</v>
      </c>
      <c r="H89" s="478" t="s">
        <v>4227</v>
      </c>
      <c r="I89" s="478" t="s">
        <v>1456</v>
      </c>
      <c r="J89" s="478" t="s">
        <v>4228</v>
      </c>
      <c r="K89" s="478"/>
      <c r="L89" s="478" t="s">
        <v>4229</v>
      </c>
      <c r="M89" s="478" t="s">
        <v>4230</v>
      </c>
      <c r="N89" s="357"/>
      <c r="O89" s="357"/>
      <c r="P89" s="357"/>
      <c r="Q89" s="357"/>
      <c r="R89" s="357"/>
      <c r="S89" s="348"/>
    </row>
    <row r="90" spans="3:19" ht="45" customHeight="1" x14ac:dyDescent="0.3">
      <c r="C90" s="348"/>
      <c r="D90" s="475">
        <v>2</v>
      </c>
      <c r="E90" s="563" t="s">
        <v>98</v>
      </c>
      <c r="F90" s="564" t="s">
        <v>4231</v>
      </c>
      <c r="G90" s="563" t="s">
        <v>4226</v>
      </c>
      <c r="H90" s="563" t="s">
        <v>4232</v>
      </c>
      <c r="I90" s="563" t="s">
        <v>4233</v>
      </c>
      <c r="J90" s="563" t="s">
        <v>4234</v>
      </c>
      <c r="K90" s="563" t="s">
        <v>4235</v>
      </c>
      <c r="L90" s="565" t="s">
        <v>4229</v>
      </c>
      <c r="M90" s="563" t="s">
        <v>4236</v>
      </c>
      <c r="N90" s="357"/>
      <c r="O90" s="357"/>
      <c r="P90" s="357"/>
      <c r="Q90" s="357"/>
      <c r="R90" s="357"/>
      <c r="S90" s="348"/>
    </row>
    <row r="91" spans="3:19" ht="45" customHeight="1" x14ac:dyDescent="0.3">
      <c r="C91" s="348"/>
      <c r="D91" s="475">
        <v>3</v>
      </c>
      <c r="E91" s="489" t="s">
        <v>397</v>
      </c>
      <c r="F91" s="559" t="s">
        <v>4237</v>
      </c>
      <c r="G91" s="489" t="s">
        <v>4238</v>
      </c>
      <c r="H91" s="489" t="s">
        <v>4239</v>
      </c>
      <c r="I91" s="489" t="s">
        <v>52</v>
      </c>
      <c r="J91" s="489" t="s">
        <v>4240</v>
      </c>
      <c r="K91" s="489" t="s">
        <v>4241</v>
      </c>
      <c r="L91" s="560" t="s">
        <v>4229</v>
      </c>
      <c r="M91" s="489" t="s">
        <v>4242</v>
      </c>
      <c r="N91" s="357"/>
      <c r="O91" s="357"/>
      <c r="P91" s="357"/>
      <c r="Q91" s="357"/>
      <c r="R91" s="357"/>
      <c r="S91" s="348"/>
    </row>
    <row r="92" spans="3:19" ht="45" customHeight="1" x14ac:dyDescent="0.3">
      <c r="C92" s="348"/>
      <c r="D92" s="475">
        <v>4</v>
      </c>
      <c r="E92" s="489" t="s">
        <v>4169</v>
      </c>
      <c r="F92" s="559" t="s">
        <v>4243</v>
      </c>
      <c r="G92" s="489" t="s">
        <v>4238</v>
      </c>
      <c r="H92" s="489" t="s">
        <v>4244</v>
      </c>
      <c r="I92" s="489" t="s">
        <v>52</v>
      </c>
      <c r="J92" s="489" t="s">
        <v>4245</v>
      </c>
      <c r="K92" s="489"/>
      <c r="L92" s="560" t="s">
        <v>4118</v>
      </c>
      <c r="M92" s="489" t="s">
        <v>4246</v>
      </c>
      <c r="N92" s="357"/>
      <c r="O92" s="357"/>
      <c r="P92" s="357"/>
      <c r="Q92" s="357"/>
      <c r="R92" s="357"/>
      <c r="S92" s="348"/>
    </row>
    <row r="93" spans="3:19" ht="45" customHeight="1" x14ac:dyDescent="0.3">
      <c r="C93" s="348"/>
      <c r="D93" s="475"/>
      <c r="E93" s="476"/>
      <c r="F93" s="477"/>
      <c r="G93" s="476"/>
      <c r="H93" s="476"/>
      <c r="I93" s="476"/>
      <c r="J93" s="476"/>
      <c r="K93" s="476"/>
      <c r="L93" s="489"/>
      <c r="M93" s="476"/>
      <c r="N93" s="357"/>
      <c r="O93" s="357"/>
      <c r="P93" s="357"/>
      <c r="Q93" s="357"/>
      <c r="R93" s="357"/>
      <c r="S93" s="348"/>
    </row>
    <row r="94" spans="3:19" ht="45" customHeight="1" thickBot="1" x14ac:dyDescent="0.35">
      <c r="C94" s="348"/>
      <c r="D94" s="421"/>
      <c r="E94" s="357"/>
      <c r="F94" s="357"/>
      <c r="G94" s="357"/>
      <c r="H94" s="357"/>
      <c r="I94" s="357"/>
      <c r="J94" s="357"/>
      <c r="K94" s="357"/>
      <c r="L94" s="357"/>
      <c r="M94" s="357"/>
      <c r="N94" s="357"/>
      <c r="O94" s="357"/>
      <c r="P94" s="357"/>
      <c r="Q94" s="357"/>
      <c r="R94" s="357"/>
      <c r="S94" s="348"/>
    </row>
    <row r="95" spans="3:19" ht="45" customHeight="1" thickBot="1" x14ac:dyDescent="0.35">
      <c r="C95" s="348"/>
      <c r="D95" s="1446" t="s">
        <v>4247</v>
      </c>
      <c r="E95" s="1439"/>
      <c r="F95" s="1439"/>
      <c r="G95" s="1439"/>
      <c r="H95" s="1439"/>
      <c r="I95" s="1439"/>
      <c r="J95" s="1439"/>
      <c r="K95" s="1439"/>
      <c r="L95" s="1439"/>
      <c r="M95" s="1439"/>
      <c r="N95" s="1439"/>
      <c r="O95" s="1439"/>
      <c r="P95" s="1439"/>
      <c r="Q95" s="1439"/>
      <c r="R95" s="1440"/>
      <c r="S95" s="348"/>
    </row>
    <row r="96" spans="3:19" ht="45" customHeight="1" x14ac:dyDescent="0.35">
      <c r="C96" s="348"/>
      <c r="D96" s="351" t="s">
        <v>4248</v>
      </c>
      <c r="E96" s="351"/>
      <c r="F96" s="351"/>
      <c r="G96" s="351"/>
      <c r="H96" s="357"/>
      <c r="I96" s="357"/>
      <c r="J96" s="357"/>
      <c r="K96" s="357"/>
      <c r="L96" s="357"/>
      <c r="M96" s="357"/>
      <c r="N96" s="357"/>
      <c r="O96" s="357"/>
      <c r="P96" s="357"/>
      <c r="Q96" s="357"/>
      <c r="R96" s="357"/>
      <c r="S96" s="348"/>
    </row>
    <row r="97" spans="3:19" ht="45" customHeight="1" x14ac:dyDescent="0.3">
      <c r="C97" s="348"/>
      <c r="D97" s="422" t="s">
        <v>9</v>
      </c>
      <c r="E97" s="423" t="s">
        <v>12</v>
      </c>
      <c r="F97" s="423" t="s">
        <v>4249</v>
      </c>
      <c r="G97" s="423" t="s">
        <v>63</v>
      </c>
      <c r="H97" s="423" t="s">
        <v>67</v>
      </c>
      <c r="I97" s="473" t="s">
        <v>43</v>
      </c>
      <c r="J97" s="423" t="s">
        <v>66</v>
      </c>
      <c r="K97" s="423" t="s">
        <v>4250</v>
      </c>
      <c r="L97" s="423" t="s">
        <v>4251</v>
      </c>
      <c r="M97" s="357"/>
      <c r="N97" s="357"/>
      <c r="O97" s="357"/>
      <c r="P97" s="357"/>
      <c r="Q97" s="357"/>
      <c r="R97" s="357"/>
      <c r="S97" s="348"/>
    </row>
    <row r="98" spans="3:19" ht="45" customHeight="1" x14ac:dyDescent="0.3">
      <c r="C98" s="348"/>
      <c r="D98" s="422">
        <v>1</v>
      </c>
      <c r="E98" s="481" t="s">
        <v>1678</v>
      </c>
      <c r="F98" s="481" t="s">
        <v>4252</v>
      </c>
      <c r="G98" s="481" t="s">
        <v>4253</v>
      </c>
      <c r="H98" s="481" t="s">
        <v>4254</v>
      </c>
      <c r="I98" s="474" t="s">
        <v>4255</v>
      </c>
      <c r="J98" s="481" t="s">
        <v>1833</v>
      </c>
      <c r="K98" s="481" t="s">
        <v>4256</v>
      </c>
      <c r="L98" s="481"/>
      <c r="M98" s="357"/>
      <c r="N98" s="357"/>
      <c r="O98" s="357"/>
      <c r="P98" s="357"/>
      <c r="Q98" s="357"/>
      <c r="R98" s="357"/>
      <c r="S98" s="348"/>
    </row>
    <row r="99" spans="3:19" ht="45" customHeight="1" x14ac:dyDescent="0.3">
      <c r="C99" s="348"/>
      <c r="D99" s="422">
        <v>2</v>
      </c>
      <c r="E99" s="481" t="s">
        <v>1871</v>
      </c>
      <c r="F99" s="481" t="s">
        <v>4093</v>
      </c>
      <c r="G99" s="481" t="s">
        <v>2992</v>
      </c>
      <c r="H99" s="481">
        <v>44561</v>
      </c>
      <c r="I99" s="481" t="s">
        <v>4255</v>
      </c>
      <c r="J99" s="481" t="s">
        <v>3347</v>
      </c>
      <c r="K99" s="481">
        <v>3072</v>
      </c>
      <c r="L99" s="481"/>
      <c r="M99" s="357"/>
      <c r="N99" s="357"/>
      <c r="O99" s="357"/>
      <c r="P99" s="357"/>
      <c r="Q99" s="357"/>
      <c r="R99" s="357"/>
      <c r="S99" s="348"/>
    </row>
    <row r="100" spans="3:19" ht="45" customHeight="1" x14ac:dyDescent="0.3">
      <c r="C100" s="348"/>
      <c r="D100" s="422">
        <v>3</v>
      </c>
      <c r="E100" s="481" t="s">
        <v>1678</v>
      </c>
      <c r="F100" s="481" t="s">
        <v>4257</v>
      </c>
      <c r="G100" s="481" t="s">
        <v>4258</v>
      </c>
      <c r="H100" s="481">
        <v>44598</v>
      </c>
      <c r="I100" s="481" t="s">
        <v>4255</v>
      </c>
      <c r="J100" s="481" t="s">
        <v>4259</v>
      </c>
      <c r="K100" s="561">
        <v>8160</v>
      </c>
      <c r="L100" s="481"/>
      <c r="M100" s="357"/>
      <c r="N100" s="357"/>
      <c r="O100" s="357"/>
      <c r="P100" s="357"/>
      <c r="Q100" s="357"/>
      <c r="R100" s="357"/>
      <c r="S100" s="348"/>
    </row>
    <row r="101" spans="3:19" ht="45" customHeight="1" thickBot="1" x14ac:dyDescent="0.35">
      <c r="C101" s="348"/>
      <c r="D101" s="424"/>
      <c r="E101" s="425"/>
      <c r="F101" s="425"/>
      <c r="G101" s="425"/>
      <c r="H101" s="425"/>
      <c r="I101" s="400"/>
      <c r="J101" s="425"/>
      <c r="K101" s="425"/>
      <c r="L101" s="425"/>
      <c r="M101" s="357"/>
      <c r="N101" s="357"/>
      <c r="O101" s="357"/>
      <c r="P101" s="357"/>
      <c r="Q101" s="357"/>
      <c r="R101" s="357"/>
      <c r="S101" s="348"/>
    </row>
    <row r="102" spans="3:19" ht="45" customHeight="1" thickBot="1" x14ac:dyDescent="0.35">
      <c r="C102" s="348"/>
      <c r="D102" s="1446" t="s">
        <v>4260</v>
      </c>
      <c r="E102" s="1439"/>
      <c r="F102" s="1439"/>
      <c r="G102" s="1439"/>
      <c r="H102" s="1439"/>
      <c r="I102" s="1439"/>
      <c r="J102" s="1439"/>
      <c r="K102" s="1439"/>
      <c r="L102" s="1439"/>
      <c r="M102" s="1439"/>
      <c r="N102" s="1439"/>
      <c r="O102" s="1439"/>
      <c r="P102" s="1439"/>
      <c r="Q102" s="1439"/>
      <c r="R102" s="1440"/>
      <c r="S102" s="348"/>
    </row>
    <row r="103" spans="3:19" ht="45" customHeight="1" x14ac:dyDescent="0.35">
      <c r="C103" s="348"/>
      <c r="D103" s="351" t="s">
        <v>4261</v>
      </c>
      <c r="E103" s="351"/>
      <c r="F103" s="425"/>
      <c r="G103" s="425"/>
      <c r="H103" s="425"/>
      <c r="I103" s="400"/>
      <c r="J103" s="425"/>
      <c r="K103" s="425"/>
      <c r="L103" s="425"/>
      <c r="M103" s="357"/>
      <c r="N103" s="357"/>
      <c r="O103" s="357"/>
      <c r="P103" s="357"/>
      <c r="Q103" s="357"/>
      <c r="R103" s="357"/>
      <c r="S103" s="348"/>
    </row>
    <row r="104" spans="3:19" ht="45" customHeight="1" x14ac:dyDescent="0.3">
      <c r="C104" s="348"/>
      <c r="D104" s="422" t="s">
        <v>9</v>
      </c>
      <c r="E104" s="423" t="s">
        <v>12</v>
      </c>
      <c r="F104" s="423" t="s">
        <v>71</v>
      </c>
      <c r="G104" s="423" t="s">
        <v>63</v>
      </c>
      <c r="H104" s="423" t="s">
        <v>4262</v>
      </c>
      <c r="I104" s="423" t="s">
        <v>43</v>
      </c>
      <c r="J104" s="423" t="s">
        <v>65</v>
      </c>
      <c r="K104" s="423" t="s">
        <v>4263</v>
      </c>
      <c r="L104" s="425"/>
      <c r="M104" s="357"/>
      <c r="N104" s="357"/>
      <c r="O104" s="357"/>
      <c r="P104" s="357"/>
      <c r="Q104" s="357"/>
      <c r="R104" s="357"/>
      <c r="S104" s="348"/>
    </row>
    <row r="105" spans="3:19" ht="45" customHeight="1" x14ac:dyDescent="0.3">
      <c r="C105" s="348"/>
      <c r="D105" s="426">
        <v>1</v>
      </c>
      <c r="E105" s="427" t="s">
        <v>1678</v>
      </c>
      <c r="F105" s="427" t="s">
        <v>4264</v>
      </c>
      <c r="G105" s="427" t="s">
        <v>4258</v>
      </c>
      <c r="H105" s="549">
        <v>44562</v>
      </c>
      <c r="I105" s="427" t="s">
        <v>1025</v>
      </c>
      <c r="J105" s="427" t="s">
        <v>4265</v>
      </c>
      <c r="K105" s="427" t="s">
        <v>4266</v>
      </c>
      <c r="L105" s="425"/>
      <c r="M105" s="357"/>
      <c r="N105" s="357"/>
      <c r="O105" s="357"/>
      <c r="P105" s="357"/>
      <c r="Q105" s="357"/>
      <c r="R105" s="357"/>
      <c r="S105" s="348"/>
    </row>
    <row r="106" spans="3:19" ht="45" customHeight="1" x14ac:dyDescent="0.3">
      <c r="C106" s="348"/>
      <c r="D106" s="424"/>
      <c r="E106" s="425"/>
      <c r="F106" s="425"/>
      <c r="G106" s="425"/>
      <c r="H106" s="425"/>
      <c r="I106" s="400"/>
      <c r="J106" s="425"/>
      <c r="K106" s="425"/>
      <c r="L106" s="425"/>
      <c r="M106" s="357"/>
      <c r="N106" s="357"/>
      <c r="O106" s="357"/>
      <c r="P106" s="357"/>
      <c r="Q106" s="357"/>
      <c r="R106" s="357"/>
      <c r="S106" s="348"/>
    </row>
    <row r="107" spans="3:19" ht="45" customHeight="1" thickBot="1" x14ac:dyDescent="0.35">
      <c r="C107" s="348"/>
      <c r="D107" s="1451" t="s">
        <v>4267</v>
      </c>
      <c r="E107" s="1451"/>
      <c r="F107" s="1451"/>
      <c r="G107" s="1451"/>
      <c r="H107" s="1451"/>
      <c r="I107" s="1451"/>
      <c r="J107" s="1451"/>
      <c r="K107" s="1451"/>
      <c r="L107" s="1451"/>
      <c r="M107" s="1451"/>
      <c r="N107" s="1451"/>
      <c r="O107" s="1451"/>
      <c r="P107" s="1451"/>
      <c r="Q107" s="1451"/>
      <c r="R107" s="1483"/>
      <c r="S107" s="348"/>
    </row>
    <row r="108" spans="3:19" ht="45" customHeight="1" thickBot="1" x14ac:dyDescent="0.35">
      <c r="C108" s="348"/>
      <c r="D108" s="1439" t="s">
        <v>4268</v>
      </c>
      <c r="E108" s="1439"/>
      <c r="F108" s="1439"/>
      <c r="G108" s="1439"/>
      <c r="H108" s="1439"/>
      <c r="I108" s="1439"/>
      <c r="J108" s="1439"/>
      <c r="K108" s="1439"/>
      <c r="L108" s="1439"/>
      <c r="M108" s="1439"/>
      <c r="N108" s="1439"/>
      <c r="O108" s="1439"/>
      <c r="P108" s="1439"/>
      <c r="Q108" s="1439"/>
      <c r="R108" s="1440"/>
      <c r="S108" s="348"/>
    </row>
    <row r="109" spans="3:19" s="351" customFormat="1" ht="45" customHeight="1" x14ac:dyDescent="0.35">
      <c r="C109" s="428"/>
      <c r="D109" s="351" t="s">
        <v>4269</v>
      </c>
      <c r="S109" s="428"/>
    </row>
    <row r="110" spans="3:19" ht="45" customHeight="1" x14ac:dyDescent="0.3">
      <c r="C110" s="348"/>
      <c r="D110" s="402" t="s">
        <v>9</v>
      </c>
      <c r="E110" s="480" t="s">
        <v>12</v>
      </c>
      <c r="F110" s="480" t="s">
        <v>63</v>
      </c>
      <c r="G110" s="480" t="s">
        <v>71</v>
      </c>
      <c r="H110" s="480" t="s">
        <v>4270</v>
      </c>
      <c r="I110" s="480" t="s">
        <v>4271</v>
      </c>
      <c r="J110" s="357"/>
      <c r="K110" s="357"/>
      <c r="L110" s="357"/>
      <c r="M110" s="357"/>
      <c r="N110" s="357"/>
      <c r="O110" s="357"/>
      <c r="P110" s="357"/>
      <c r="Q110" s="357"/>
      <c r="R110" s="357"/>
      <c r="S110" s="348"/>
    </row>
    <row r="111" spans="3:19" ht="45" customHeight="1" x14ac:dyDescent="0.3">
      <c r="C111" s="348"/>
      <c r="D111" s="479">
        <v>1</v>
      </c>
      <c r="E111" s="429"/>
      <c r="F111" s="429"/>
      <c r="G111" s="429"/>
      <c r="H111" s="429"/>
      <c r="I111" s="429"/>
      <c r="J111" s="357"/>
      <c r="K111" s="357"/>
      <c r="L111" s="357"/>
      <c r="M111" s="357"/>
      <c r="N111" s="357"/>
      <c r="O111" s="357"/>
      <c r="P111" s="357"/>
      <c r="Q111" s="357"/>
      <c r="R111" s="357"/>
      <c r="S111" s="348"/>
    </row>
    <row r="112" spans="3:19" ht="45" customHeight="1" thickBot="1" x14ac:dyDescent="0.35">
      <c r="C112" s="348"/>
      <c r="D112" s="430"/>
      <c r="E112" s="430"/>
      <c r="F112" s="430"/>
      <c r="G112" s="430"/>
      <c r="H112" s="430"/>
      <c r="I112" s="430"/>
      <c r="J112" s="357"/>
      <c r="K112" s="357"/>
      <c r="L112" s="357"/>
      <c r="M112" s="357"/>
      <c r="N112" s="357"/>
      <c r="O112" s="357"/>
      <c r="P112" s="357"/>
      <c r="Q112" s="357"/>
      <c r="R112" s="357"/>
      <c r="S112" s="348"/>
    </row>
    <row r="113" spans="3:19" ht="45" customHeight="1" thickBot="1" x14ac:dyDescent="0.35">
      <c r="C113" s="348"/>
      <c r="D113" s="1439" t="s">
        <v>4272</v>
      </c>
      <c r="E113" s="1439"/>
      <c r="F113" s="1439"/>
      <c r="G113" s="1439"/>
      <c r="H113" s="1439"/>
      <c r="I113" s="1439"/>
      <c r="J113" s="1439"/>
      <c r="K113" s="1439"/>
      <c r="L113" s="1439"/>
      <c r="M113" s="1439"/>
      <c r="N113" s="1439"/>
      <c r="O113" s="1439"/>
      <c r="P113" s="1439"/>
      <c r="Q113" s="1439"/>
      <c r="R113" s="1440"/>
      <c r="S113" s="348"/>
    </row>
    <row r="114" spans="3:19" ht="45" customHeight="1" x14ac:dyDescent="0.35">
      <c r="C114" s="348"/>
      <c r="D114" s="441" t="s">
        <v>4273</v>
      </c>
      <c r="E114" s="431"/>
      <c r="F114" s="431"/>
      <c r="G114" s="431"/>
      <c r="H114" s="431"/>
      <c r="I114" s="430"/>
      <c r="J114" s="357"/>
      <c r="K114" s="357"/>
      <c r="L114" s="357"/>
      <c r="M114" s="357"/>
      <c r="N114" s="357"/>
      <c r="O114" s="357"/>
      <c r="P114" s="357"/>
      <c r="Q114" s="357"/>
      <c r="R114" s="357"/>
      <c r="S114" s="348"/>
    </row>
    <row r="115" spans="3:19" ht="45" customHeight="1" x14ac:dyDescent="0.3">
      <c r="C115" s="348"/>
      <c r="D115" s="536" t="s">
        <v>4274</v>
      </c>
      <c r="E115" s="537" t="s">
        <v>4274</v>
      </c>
      <c r="F115" s="537" t="s">
        <v>12</v>
      </c>
      <c r="G115" s="537" t="s">
        <v>71</v>
      </c>
      <c r="H115" s="537" t="s">
        <v>62</v>
      </c>
      <c r="I115" s="537" t="s">
        <v>63</v>
      </c>
      <c r="J115" s="537" t="s">
        <v>43</v>
      </c>
      <c r="K115" s="537" t="s">
        <v>4275</v>
      </c>
      <c r="L115" s="537" t="s">
        <v>4276</v>
      </c>
      <c r="M115" s="537" t="s">
        <v>4277</v>
      </c>
      <c r="N115" s="537" t="s">
        <v>4278</v>
      </c>
      <c r="O115" s="357"/>
      <c r="P115" s="357"/>
      <c r="Q115" s="357"/>
      <c r="R115" s="357"/>
      <c r="S115" s="348"/>
    </row>
    <row r="116" spans="3:19" ht="45" customHeight="1" x14ac:dyDescent="0.3">
      <c r="C116" s="348"/>
      <c r="D116" s="426">
        <v>1</v>
      </c>
      <c r="E116" s="427" t="s">
        <v>1678</v>
      </c>
      <c r="F116" s="427" t="s">
        <v>4279</v>
      </c>
      <c r="G116" s="427" t="s">
        <v>4280</v>
      </c>
      <c r="H116" s="427" t="s">
        <v>1794</v>
      </c>
      <c r="I116" s="427" t="s">
        <v>1025</v>
      </c>
      <c r="J116" s="427" t="s">
        <v>4281</v>
      </c>
      <c r="K116" s="427" t="s">
        <v>4282</v>
      </c>
      <c r="L116" s="427" t="s">
        <v>4283</v>
      </c>
      <c r="M116" s="427" t="s">
        <v>4284</v>
      </c>
      <c r="N116" s="427" t="s">
        <v>4118</v>
      </c>
      <c r="O116" s="357"/>
      <c r="P116" s="357"/>
      <c r="Q116" s="357"/>
      <c r="R116" s="357"/>
      <c r="S116" s="348"/>
    </row>
    <row r="117" spans="3:19" ht="45" hidden="1" customHeight="1" thickBot="1" x14ac:dyDescent="0.35">
      <c r="C117" s="348"/>
      <c r="D117" s="361"/>
      <c r="E117" s="355"/>
      <c r="F117" s="355"/>
      <c r="G117" s="355"/>
      <c r="H117" s="361"/>
      <c r="I117" s="355"/>
      <c r="J117" s="355"/>
      <c r="K117" s="355"/>
      <c r="L117" s="361"/>
      <c r="M117" s="355"/>
      <c r="N117" s="355"/>
      <c r="O117" s="355"/>
      <c r="P117" s="361"/>
      <c r="Q117" s="361"/>
      <c r="S117" s="348"/>
    </row>
    <row r="118" spans="3:19" ht="45" hidden="1" customHeight="1" thickBot="1" x14ac:dyDescent="0.35">
      <c r="C118" s="348"/>
      <c r="D118" s="1444" t="s">
        <v>342</v>
      </c>
      <c r="E118" s="1444"/>
      <c r="F118" s="1444"/>
      <c r="G118" s="1444"/>
      <c r="H118" s="1444"/>
      <c r="I118" s="1444"/>
      <c r="J118" s="1444"/>
      <c r="K118" s="1444"/>
      <c r="L118" s="1444"/>
      <c r="M118" s="1444"/>
      <c r="N118" s="1444"/>
      <c r="O118" s="1444"/>
      <c r="P118" s="1444"/>
      <c r="Q118" s="1444"/>
      <c r="R118" s="1444"/>
      <c r="S118" s="348"/>
    </row>
    <row r="119" spans="3:19" s="373" customFormat="1" ht="45" hidden="1" customHeight="1" x14ac:dyDescent="0.35">
      <c r="C119" s="370"/>
      <c r="D119" s="1467" t="s">
        <v>343</v>
      </c>
      <c r="E119" s="1467"/>
      <c r="F119" s="1467"/>
      <c r="G119" s="1467"/>
      <c r="H119" s="1467"/>
      <c r="I119" s="1467"/>
      <c r="J119" s="1467"/>
      <c r="K119" s="1467"/>
      <c r="L119" s="371"/>
      <c r="M119" s="372"/>
      <c r="N119" s="371"/>
      <c r="O119" s="371"/>
      <c r="P119" s="371"/>
      <c r="Q119" s="371"/>
      <c r="R119" s="371"/>
      <c r="S119" s="370"/>
    </row>
    <row r="120" spans="3:19" s="373" customFormat="1" ht="45" hidden="1" customHeight="1" x14ac:dyDescent="0.35">
      <c r="C120" s="370"/>
      <c r="D120" s="1442" t="s">
        <v>1582</v>
      </c>
      <c r="E120" s="1442"/>
      <c r="F120" s="1442"/>
      <c r="G120" s="1442"/>
      <c r="H120" s="1442"/>
      <c r="I120" s="1442"/>
      <c r="J120" s="1442"/>
      <c r="K120" s="1442"/>
      <c r="L120" s="371"/>
      <c r="M120" s="372"/>
      <c r="N120" s="371"/>
      <c r="O120" s="371"/>
      <c r="P120" s="371"/>
      <c r="Q120" s="371"/>
      <c r="R120" s="371"/>
      <c r="S120" s="370"/>
    </row>
    <row r="121" spans="3:19" ht="45" hidden="1" customHeight="1" x14ac:dyDescent="0.35">
      <c r="C121" s="348"/>
      <c r="D121" s="1443" t="s">
        <v>1583</v>
      </c>
      <c r="E121" s="1443"/>
      <c r="F121" s="1443"/>
      <c r="G121" s="1443"/>
      <c r="H121" s="1443"/>
      <c r="I121" s="1443"/>
      <c r="J121" s="1443"/>
      <c r="K121" s="1443"/>
      <c r="L121" s="351"/>
      <c r="M121" s="374"/>
      <c r="N121" s="351"/>
      <c r="O121" s="351"/>
      <c r="P121" s="351"/>
      <c r="Q121" s="351"/>
      <c r="R121" s="351"/>
      <c r="S121" s="348"/>
    </row>
    <row r="122" spans="3:19" ht="45" hidden="1" customHeight="1" x14ac:dyDescent="0.3">
      <c r="C122" s="348"/>
      <c r="D122" s="354" t="s">
        <v>9</v>
      </c>
      <c r="E122" s="353" t="s">
        <v>346</v>
      </c>
      <c r="F122" s="353" t="s">
        <v>347</v>
      </c>
      <c r="G122" s="352" t="s">
        <v>461</v>
      </c>
      <c r="H122" s="353" t="s">
        <v>801</v>
      </c>
      <c r="I122" s="353" t="s">
        <v>349</v>
      </c>
      <c r="J122" s="353" t="s">
        <v>351</v>
      </c>
      <c r="K122" s="353" t="s">
        <v>352</v>
      </c>
      <c r="S122" s="348"/>
    </row>
    <row r="123" spans="3:19" ht="45" hidden="1" customHeight="1" x14ac:dyDescent="0.3">
      <c r="C123" s="348"/>
      <c r="D123" s="432">
        <v>1</v>
      </c>
      <c r="E123" s="353" t="s">
        <v>353</v>
      </c>
      <c r="F123" s="353" t="s">
        <v>359</v>
      </c>
      <c r="G123" s="352" t="s">
        <v>48</v>
      </c>
      <c r="H123" s="353" t="s">
        <v>360</v>
      </c>
      <c r="I123" s="353" t="s">
        <v>361</v>
      </c>
      <c r="J123" s="353" t="s">
        <v>1122</v>
      </c>
      <c r="K123" s="353" t="s">
        <v>2293</v>
      </c>
      <c r="S123" s="348"/>
    </row>
    <row r="124" spans="3:19" ht="45" hidden="1" customHeight="1" x14ac:dyDescent="0.3">
      <c r="C124" s="348"/>
      <c r="D124" s="432">
        <v>2</v>
      </c>
      <c r="E124" s="358" t="s">
        <v>364</v>
      </c>
      <c r="F124" s="358" t="s">
        <v>365</v>
      </c>
      <c r="G124" s="375" t="s">
        <v>28</v>
      </c>
      <c r="H124" s="358" t="s">
        <v>366</v>
      </c>
      <c r="I124" s="358" t="s">
        <v>1584</v>
      </c>
      <c r="J124" s="358" t="s">
        <v>2294</v>
      </c>
      <c r="K124" s="353" t="s">
        <v>369</v>
      </c>
      <c r="S124" s="348"/>
    </row>
    <row r="125" spans="3:19" ht="45" hidden="1" customHeight="1" x14ac:dyDescent="0.3">
      <c r="C125" s="348"/>
      <c r="D125" s="432">
        <v>3</v>
      </c>
      <c r="E125" s="353" t="s">
        <v>353</v>
      </c>
      <c r="F125" s="353" t="s">
        <v>370</v>
      </c>
      <c r="G125" s="352" t="s">
        <v>48</v>
      </c>
      <c r="H125" s="353" t="s">
        <v>360</v>
      </c>
      <c r="I125" s="353" t="s">
        <v>53</v>
      </c>
      <c r="J125" s="353" t="s">
        <v>1122</v>
      </c>
      <c r="K125" s="353" t="s">
        <v>807</v>
      </c>
      <c r="S125" s="348"/>
    </row>
    <row r="126" spans="3:19" ht="45" hidden="1" customHeight="1" x14ac:dyDescent="0.3">
      <c r="C126" s="348"/>
      <c r="D126" s="432">
        <v>4</v>
      </c>
      <c r="E126" s="358" t="s">
        <v>1386</v>
      </c>
      <c r="F126" s="358" t="s">
        <v>794</v>
      </c>
      <c r="G126" s="375" t="s">
        <v>28</v>
      </c>
      <c r="H126" s="358" t="s">
        <v>1586</v>
      </c>
      <c r="I126" s="358" t="s">
        <v>2295</v>
      </c>
      <c r="J126" s="358" t="s">
        <v>2296</v>
      </c>
      <c r="K126" s="358" t="s">
        <v>386</v>
      </c>
      <c r="S126" s="348"/>
    </row>
    <row r="127" spans="3:19" ht="45" hidden="1" customHeight="1" x14ac:dyDescent="0.3">
      <c r="C127" s="348"/>
      <c r="D127" s="433">
        <v>5</v>
      </c>
      <c r="E127" s="358" t="s">
        <v>376</v>
      </c>
      <c r="F127" s="358" t="s">
        <v>377</v>
      </c>
      <c r="G127" s="375" t="s">
        <v>136</v>
      </c>
      <c r="H127" s="358" t="s">
        <v>373</v>
      </c>
      <c r="I127" s="358" t="s">
        <v>378</v>
      </c>
      <c r="J127" s="358" t="s">
        <v>1445</v>
      </c>
      <c r="K127" s="358" t="s">
        <v>380</v>
      </c>
      <c r="S127" s="348"/>
    </row>
    <row r="128" spans="3:19" ht="45" hidden="1" customHeight="1" x14ac:dyDescent="0.3">
      <c r="C128" s="348"/>
      <c r="D128" s="433">
        <v>6</v>
      </c>
      <c r="E128" s="353" t="s">
        <v>381</v>
      </c>
      <c r="F128" s="353" t="s">
        <v>382</v>
      </c>
      <c r="G128" s="352" t="s">
        <v>171</v>
      </c>
      <c r="H128" s="353" t="s">
        <v>383</v>
      </c>
      <c r="I128" s="353" t="s">
        <v>384</v>
      </c>
      <c r="J128" s="353" t="s">
        <v>385</v>
      </c>
      <c r="K128" s="353" t="s">
        <v>386</v>
      </c>
      <c r="S128" s="348"/>
    </row>
    <row r="129" spans="3:19" ht="45" hidden="1" customHeight="1" x14ac:dyDescent="0.3">
      <c r="C129" s="348"/>
      <c r="D129" s="433">
        <v>7</v>
      </c>
      <c r="E129" s="353" t="s">
        <v>387</v>
      </c>
      <c r="F129" s="353" t="s">
        <v>388</v>
      </c>
      <c r="G129" s="352" t="s">
        <v>171</v>
      </c>
      <c r="H129" s="353" t="s">
        <v>389</v>
      </c>
      <c r="I129" s="353" t="s">
        <v>390</v>
      </c>
      <c r="J129" s="353" t="s">
        <v>385</v>
      </c>
      <c r="K129" s="353" t="s">
        <v>386</v>
      </c>
      <c r="S129" s="348"/>
    </row>
    <row r="130" spans="3:19" ht="45" hidden="1" customHeight="1" x14ac:dyDescent="0.3">
      <c r="C130" s="348"/>
      <c r="D130" s="433">
        <v>8</v>
      </c>
      <c r="E130" s="353" t="s">
        <v>391</v>
      </c>
      <c r="F130" s="353" t="s">
        <v>392</v>
      </c>
      <c r="G130" s="352" t="s">
        <v>28</v>
      </c>
      <c r="H130" s="353" t="s">
        <v>383</v>
      </c>
      <c r="I130" s="353" t="s">
        <v>393</v>
      </c>
      <c r="J130" s="353" t="s">
        <v>385</v>
      </c>
      <c r="K130" s="353" t="s">
        <v>394</v>
      </c>
      <c r="S130" s="348"/>
    </row>
    <row r="131" spans="3:19" ht="45" hidden="1" customHeight="1" x14ac:dyDescent="0.3">
      <c r="C131" s="348"/>
      <c r="D131" s="433">
        <v>9</v>
      </c>
      <c r="E131" s="353" t="s">
        <v>395</v>
      </c>
      <c r="F131" s="353" t="s">
        <v>396</v>
      </c>
      <c r="G131" s="352" t="s">
        <v>397</v>
      </c>
      <c r="H131" s="353" t="s">
        <v>373</v>
      </c>
      <c r="I131" s="353" t="s">
        <v>398</v>
      </c>
      <c r="J131" s="353" t="s">
        <v>399</v>
      </c>
      <c r="K131" s="353" t="s">
        <v>386</v>
      </c>
      <c r="S131" s="348"/>
    </row>
    <row r="132" spans="3:19" ht="45" hidden="1" customHeight="1" x14ac:dyDescent="0.3">
      <c r="C132" s="348"/>
      <c r="D132" s="433">
        <v>10</v>
      </c>
      <c r="E132" s="353" t="s">
        <v>400</v>
      </c>
      <c r="F132" s="353" t="s">
        <v>401</v>
      </c>
      <c r="G132" s="352" t="s">
        <v>136</v>
      </c>
      <c r="H132" s="353" t="s">
        <v>373</v>
      </c>
      <c r="I132" s="353" t="s">
        <v>402</v>
      </c>
      <c r="J132" s="353" t="s">
        <v>385</v>
      </c>
      <c r="K132" s="353" t="s">
        <v>386</v>
      </c>
      <c r="S132" s="348"/>
    </row>
    <row r="133" spans="3:19" ht="45" hidden="1" customHeight="1" x14ac:dyDescent="0.3">
      <c r="C133" s="348"/>
      <c r="D133" s="433">
        <v>11</v>
      </c>
      <c r="E133" s="353" t="s">
        <v>381</v>
      </c>
      <c r="F133" s="353" t="s">
        <v>403</v>
      </c>
      <c r="G133" s="352" t="s">
        <v>136</v>
      </c>
      <c r="H133" s="353" t="s">
        <v>383</v>
      </c>
      <c r="I133" s="353" t="s">
        <v>404</v>
      </c>
      <c r="J133" s="353" t="s">
        <v>399</v>
      </c>
      <c r="K133" s="353" t="s">
        <v>386</v>
      </c>
      <c r="S133" s="348"/>
    </row>
    <row r="134" spans="3:19" ht="45" hidden="1" customHeight="1" x14ac:dyDescent="0.3">
      <c r="C134" s="348"/>
      <c r="D134" s="433">
        <v>12</v>
      </c>
      <c r="E134" s="353" t="s">
        <v>405</v>
      </c>
      <c r="F134" s="353" t="s">
        <v>406</v>
      </c>
      <c r="G134" s="352" t="s">
        <v>136</v>
      </c>
      <c r="H134" s="353" t="s">
        <v>373</v>
      </c>
      <c r="I134" s="353" t="s">
        <v>407</v>
      </c>
      <c r="J134" s="353" t="s">
        <v>385</v>
      </c>
      <c r="K134" s="353" t="s">
        <v>386</v>
      </c>
      <c r="S134" s="348"/>
    </row>
    <row r="135" spans="3:19" ht="45" hidden="1" customHeight="1" x14ac:dyDescent="0.3">
      <c r="C135" s="348"/>
      <c r="D135" s="433">
        <v>13</v>
      </c>
      <c r="E135" s="353" t="s">
        <v>408</v>
      </c>
      <c r="F135" s="353" t="s">
        <v>409</v>
      </c>
      <c r="G135" s="352" t="s">
        <v>410</v>
      </c>
      <c r="H135" s="353" t="s">
        <v>411</v>
      </c>
      <c r="I135" s="353" t="s">
        <v>412</v>
      </c>
      <c r="J135" s="353" t="s">
        <v>399</v>
      </c>
      <c r="K135" s="353" t="s">
        <v>386</v>
      </c>
      <c r="S135" s="348"/>
    </row>
    <row r="136" spans="3:19" ht="45" hidden="1" customHeight="1" x14ac:dyDescent="0.3">
      <c r="C136" s="348"/>
      <c r="D136" s="433">
        <v>14</v>
      </c>
      <c r="E136" s="353" t="s">
        <v>408</v>
      </c>
      <c r="F136" s="353" t="s">
        <v>413</v>
      </c>
      <c r="G136" s="352" t="s">
        <v>410</v>
      </c>
      <c r="H136" s="353" t="s">
        <v>411</v>
      </c>
      <c r="I136" s="353" t="s">
        <v>414</v>
      </c>
      <c r="J136" s="353" t="s">
        <v>399</v>
      </c>
      <c r="K136" s="353" t="s">
        <v>386</v>
      </c>
      <c r="S136" s="348"/>
    </row>
    <row r="137" spans="3:19" ht="45" hidden="1" customHeight="1" x14ac:dyDescent="0.3">
      <c r="C137" s="348"/>
      <c r="D137" s="433">
        <v>15</v>
      </c>
      <c r="E137" s="353" t="s">
        <v>376</v>
      </c>
      <c r="F137" s="353" t="s">
        <v>372</v>
      </c>
      <c r="G137" s="352" t="s">
        <v>28</v>
      </c>
      <c r="H137" s="353" t="s">
        <v>373</v>
      </c>
      <c r="I137" s="353" t="s">
        <v>415</v>
      </c>
      <c r="J137" s="353" t="s">
        <v>399</v>
      </c>
      <c r="K137" s="353" t="s">
        <v>380</v>
      </c>
      <c r="S137" s="348"/>
    </row>
    <row r="138" spans="3:19" ht="45" hidden="1" customHeight="1" x14ac:dyDescent="0.3">
      <c r="C138" s="348"/>
      <c r="D138" s="433">
        <v>16</v>
      </c>
      <c r="E138" s="353" t="s">
        <v>417</v>
      </c>
      <c r="F138" s="353" t="s">
        <v>418</v>
      </c>
      <c r="G138" s="352" t="s">
        <v>121</v>
      </c>
      <c r="H138" s="353" t="s">
        <v>419</v>
      </c>
      <c r="I138" s="353" t="s">
        <v>420</v>
      </c>
      <c r="J138" s="353" t="s">
        <v>399</v>
      </c>
      <c r="K138" s="353" t="s">
        <v>386</v>
      </c>
      <c r="S138" s="348"/>
    </row>
    <row r="139" spans="3:19" ht="45" hidden="1" customHeight="1" x14ac:dyDescent="0.3">
      <c r="C139" s="348"/>
      <c r="D139" s="433">
        <v>17</v>
      </c>
      <c r="E139" s="358" t="s">
        <v>395</v>
      </c>
      <c r="F139" s="358" t="s">
        <v>278</v>
      </c>
      <c r="G139" s="375" t="s">
        <v>397</v>
      </c>
      <c r="H139" s="358" t="s">
        <v>373</v>
      </c>
      <c r="I139" s="358" t="s">
        <v>1388</v>
      </c>
      <c r="J139" s="358" t="s">
        <v>429</v>
      </c>
      <c r="K139" s="358" t="s">
        <v>807</v>
      </c>
      <c r="S139" s="348"/>
    </row>
    <row r="140" spans="3:19" ht="45" hidden="1" customHeight="1" x14ac:dyDescent="0.3">
      <c r="C140" s="348"/>
      <c r="D140" s="433">
        <v>18</v>
      </c>
      <c r="E140" s="358" t="s">
        <v>395</v>
      </c>
      <c r="F140" s="358" t="s">
        <v>422</v>
      </c>
      <c r="G140" s="375" t="s">
        <v>397</v>
      </c>
      <c r="H140" s="358" t="s">
        <v>373</v>
      </c>
      <c r="I140" s="358" t="s">
        <v>1389</v>
      </c>
      <c r="J140" s="358" t="s">
        <v>429</v>
      </c>
      <c r="K140" s="358" t="s">
        <v>1589</v>
      </c>
      <c r="S140" s="348"/>
    </row>
    <row r="141" spans="3:19" ht="45" hidden="1" customHeight="1" x14ac:dyDescent="0.3">
      <c r="C141" s="348"/>
      <c r="D141" s="354">
        <v>19</v>
      </c>
      <c r="E141" s="353" t="s">
        <v>425</v>
      </c>
      <c r="F141" s="353" t="s">
        <v>426</v>
      </c>
      <c r="G141" s="353" t="s">
        <v>427</v>
      </c>
      <c r="H141" s="353" t="s">
        <v>1172</v>
      </c>
      <c r="I141" s="353" t="s">
        <v>336</v>
      </c>
      <c r="J141" s="353" t="s">
        <v>429</v>
      </c>
      <c r="K141" s="358" t="s">
        <v>807</v>
      </c>
      <c r="S141" s="348"/>
    </row>
    <row r="142" spans="3:19" ht="45" hidden="1" customHeight="1" thickBot="1" x14ac:dyDescent="0.35">
      <c r="C142" s="348"/>
      <c r="S142" s="348"/>
    </row>
    <row r="143" spans="3:19" ht="45" hidden="1" customHeight="1" thickBot="1" x14ac:dyDescent="0.35">
      <c r="C143" s="348"/>
      <c r="D143" s="1444" t="s">
        <v>430</v>
      </c>
      <c r="E143" s="1444"/>
      <c r="F143" s="1444"/>
      <c r="G143" s="1444"/>
      <c r="H143" s="1444"/>
      <c r="I143" s="1444"/>
      <c r="J143" s="1444"/>
      <c r="K143" s="1444"/>
      <c r="L143" s="1444"/>
      <c r="M143" s="1444"/>
      <c r="N143" s="1444"/>
      <c r="O143" s="1444"/>
      <c r="P143" s="1444"/>
      <c r="Q143" s="1444"/>
      <c r="R143" s="1444"/>
      <c r="S143" s="348"/>
    </row>
    <row r="144" spans="3:19" ht="45" hidden="1" customHeight="1" x14ac:dyDescent="0.3">
      <c r="C144" s="348"/>
      <c r="D144" s="1453" t="s">
        <v>986</v>
      </c>
      <c r="E144" s="1453"/>
      <c r="F144" s="1453"/>
      <c r="G144" s="1453"/>
      <c r="H144" s="1453"/>
      <c r="I144" s="1453"/>
      <c r="J144" s="1453"/>
      <c r="K144" s="1453"/>
      <c r="L144" s="369"/>
      <c r="M144" s="369"/>
      <c r="N144" s="369"/>
      <c r="O144" s="369"/>
      <c r="P144" s="369"/>
      <c r="Q144" s="369"/>
      <c r="R144" s="369"/>
      <c r="S144" s="348"/>
    </row>
    <row r="145" spans="3:19" ht="45" hidden="1" customHeight="1" x14ac:dyDescent="0.3">
      <c r="C145" s="348"/>
      <c r="D145" s="354" t="s">
        <v>9</v>
      </c>
      <c r="E145" s="353" t="s">
        <v>432</v>
      </c>
      <c r="F145" s="353" t="s">
        <v>433</v>
      </c>
      <c r="G145" s="352" t="s">
        <v>434</v>
      </c>
      <c r="H145" s="353" t="s">
        <v>349</v>
      </c>
      <c r="I145" s="353" t="s">
        <v>350</v>
      </c>
      <c r="J145" s="353" t="s">
        <v>351</v>
      </c>
      <c r="K145" s="353" t="s">
        <v>352</v>
      </c>
      <c r="S145" s="348"/>
    </row>
    <row r="146" spans="3:19" ht="45" hidden="1" customHeight="1" x14ac:dyDescent="0.3">
      <c r="C146" s="348"/>
      <c r="D146" s="360">
        <v>1</v>
      </c>
      <c r="E146" s="359" t="s">
        <v>435</v>
      </c>
      <c r="F146" s="359" t="s">
        <v>1590</v>
      </c>
      <c r="G146" s="359" t="s">
        <v>437</v>
      </c>
      <c r="H146" s="358" t="s">
        <v>1591</v>
      </c>
      <c r="I146" s="358" t="s">
        <v>410</v>
      </c>
      <c r="J146" s="358" t="s">
        <v>1592</v>
      </c>
      <c r="K146" s="359" t="s">
        <v>807</v>
      </c>
      <c r="S146" s="348"/>
    </row>
    <row r="147" spans="3:19" ht="45" hidden="1" customHeight="1" x14ac:dyDescent="0.3">
      <c r="C147" s="348"/>
      <c r="D147" s="360">
        <v>2</v>
      </c>
      <c r="E147" s="359" t="s">
        <v>435</v>
      </c>
      <c r="F147" s="359" t="s">
        <v>445</v>
      </c>
      <c r="G147" s="359" t="s">
        <v>437</v>
      </c>
      <c r="H147" s="359" t="s">
        <v>1172</v>
      </c>
      <c r="I147" s="359" t="s">
        <v>336</v>
      </c>
      <c r="J147" s="359" t="s">
        <v>1447</v>
      </c>
      <c r="K147" s="359" t="s">
        <v>807</v>
      </c>
      <c r="S147" s="348"/>
    </row>
    <row r="148" spans="3:19" ht="45" hidden="1" customHeight="1" x14ac:dyDescent="0.3">
      <c r="C148" s="348"/>
      <c r="D148" s="360">
        <v>3</v>
      </c>
      <c r="E148" s="359" t="s">
        <v>448</v>
      </c>
      <c r="F148" s="359" t="s">
        <v>449</v>
      </c>
      <c r="G148" s="359" t="s">
        <v>450</v>
      </c>
      <c r="H148" s="359" t="s">
        <v>451</v>
      </c>
      <c r="I148" s="359" t="s">
        <v>98</v>
      </c>
      <c r="J148" s="359" t="s">
        <v>808</v>
      </c>
      <c r="K148" s="359" t="s">
        <v>987</v>
      </c>
      <c r="S148" s="348"/>
    </row>
    <row r="149" spans="3:19" ht="45" hidden="1" customHeight="1" x14ac:dyDescent="0.3">
      <c r="C149" s="348"/>
      <c r="D149" s="360">
        <v>4</v>
      </c>
      <c r="E149" s="359" t="s">
        <v>453</v>
      </c>
      <c r="F149" s="359" t="s">
        <v>454</v>
      </c>
      <c r="G149" s="359" t="s">
        <v>437</v>
      </c>
      <c r="H149" s="359" t="s">
        <v>451</v>
      </c>
      <c r="I149" s="359" t="s">
        <v>98</v>
      </c>
      <c r="J149" s="359" t="s">
        <v>429</v>
      </c>
      <c r="K149" s="359" t="s">
        <v>807</v>
      </c>
      <c r="S149" s="348"/>
    </row>
    <row r="150" spans="3:19" ht="45" hidden="1" customHeight="1" x14ac:dyDescent="0.3">
      <c r="C150" s="348"/>
      <c r="D150" s="354"/>
      <c r="E150" s="353"/>
      <c r="F150" s="353"/>
      <c r="G150" s="352"/>
      <c r="H150" s="353"/>
      <c r="I150" s="353"/>
      <c r="J150" s="353"/>
      <c r="K150" s="353"/>
      <c r="S150" s="348"/>
    </row>
    <row r="151" spans="3:19" ht="45" hidden="1" customHeight="1" thickBot="1" x14ac:dyDescent="0.35">
      <c r="C151" s="348"/>
      <c r="D151" s="355"/>
      <c r="E151" s="355"/>
      <c r="F151" s="355"/>
      <c r="G151" s="361"/>
      <c r="H151" s="355"/>
      <c r="I151" s="355"/>
      <c r="J151" s="355"/>
      <c r="K151" s="355"/>
      <c r="S151" s="348"/>
    </row>
    <row r="152" spans="3:19" ht="45" hidden="1" customHeight="1" thickBot="1" x14ac:dyDescent="0.35">
      <c r="C152" s="348"/>
      <c r="D152" s="1444"/>
      <c r="E152" s="1444"/>
      <c r="F152" s="1444"/>
      <c r="G152" s="1444"/>
      <c r="H152" s="1444"/>
      <c r="I152" s="1444"/>
      <c r="J152" s="1444"/>
      <c r="K152" s="1444"/>
      <c r="L152" s="1444"/>
      <c r="M152" s="1444"/>
      <c r="N152" s="1444"/>
      <c r="O152" s="1444"/>
      <c r="P152" s="1444"/>
      <c r="Q152" s="1444"/>
      <c r="R152" s="1444"/>
      <c r="S152" s="348"/>
    </row>
    <row r="153" spans="3:19" ht="45" hidden="1" customHeight="1" x14ac:dyDescent="0.3">
      <c r="C153" s="348"/>
      <c r="D153" s="1453" t="s">
        <v>1390</v>
      </c>
      <c r="E153" s="1453"/>
      <c r="F153" s="1453"/>
      <c r="G153" s="1453"/>
      <c r="H153" s="1453"/>
      <c r="I153" s="1453"/>
      <c r="J153" s="1453"/>
      <c r="K153" s="1453"/>
      <c r="L153" s="369"/>
      <c r="M153" s="369"/>
      <c r="N153" s="369"/>
      <c r="O153" s="369"/>
      <c r="P153" s="369"/>
      <c r="Q153" s="369"/>
      <c r="R153" s="369"/>
      <c r="S153" s="348"/>
    </row>
    <row r="154" spans="3:19" ht="45" hidden="1" customHeight="1" x14ac:dyDescent="0.3">
      <c r="C154" s="348"/>
      <c r="D154" s="354" t="s">
        <v>9</v>
      </c>
      <c r="E154" s="353" t="s">
        <v>432</v>
      </c>
      <c r="F154" s="353" t="s">
        <v>433</v>
      </c>
      <c r="G154" s="352" t="s">
        <v>434</v>
      </c>
      <c r="H154" s="353" t="s">
        <v>349</v>
      </c>
      <c r="I154" s="353" t="s">
        <v>350</v>
      </c>
      <c r="J154" s="353" t="s">
        <v>351</v>
      </c>
      <c r="K154" s="353" t="s">
        <v>352</v>
      </c>
      <c r="S154" s="348"/>
    </row>
    <row r="155" spans="3:19" ht="45" hidden="1" customHeight="1" x14ac:dyDescent="0.3">
      <c r="C155" s="348"/>
      <c r="D155" s="360">
        <v>1</v>
      </c>
      <c r="E155" s="353" t="s">
        <v>785</v>
      </c>
      <c r="F155" s="352" t="s">
        <v>993</v>
      </c>
      <c r="G155" s="353" t="s">
        <v>136</v>
      </c>
      <c r="H155" s="353" t="s">
        <v>1343</v>
      </c>
      <c r="I155" s="353" t="s">
        <v>559</v>
      </c>
      <c r="J155" s="353" t="s">
        <v>1391</v>
      </c>
      <c r="K155" s="353" t="s">
        <v>1002</v>
      </c>
      <c r="S155" s="348"/>
    </row>
    <row r="156" spans="3:19" ht="45" hidden="1" customHeight="1" x14ac:dyDescent="0.3">
      <c r="C156" s="348"/>
      <c r="D156" s="360">
        <v>2</v>
      </c>
      <c r="E156" s="353" t="s">
        <v>997</v>
      </c>
      <c r="F156" s="352" t="s">
        <v>998</v>
      </c>
      <c r="G156" s="353" t="s">
        <v>28</v>
      </c>
      <c r="H156" s="353" t="s">
        <v>1003</v>
      </c>
      <c r="I156" s="353" t="s">
        <v>2297</v>
      </c>
      <c r="J156" s="353" t="s">
        <v>995</v>
      </c>
      <c r="K156" s="353" t="s">
        <v>1002</v>
      </c>
      <c r="S156" s="348"/>
    </row>
    <row r="157" spans="3:19" ht="45" hidden="1" customHeight="1" x14ac:dyDescent="0.3">
      <c r="C157" s="348"/>
      <c r="D157" s="360">
        <v>3</v>
      </c>
      <c r="E157" s="353" t="s">
        <v>2298</v>
      </c>
      <c r="F157" s="352" t="s">
        <v>1394</v>
      </c>
      <c r="G157" s="353" t="s">
        <v>136</v>
      </c>
      <c r="H157" s="353" t="s">
        <v>90</v>
      </c>
      <c r="I157" s="353" t="s">
        <v>2299</v>
      </c>
      <c r="J157" s="353" t="s">
        <v>995</v>
      </c>
      <c r="K157" s="353" t="s">
        <v>1002</v>
      </c>
      <c r="S157" s="348"/>
    </row>
    <row r="158" spans="3:19" ht="45" hidden="1" customHeight="1" x14ac:dyDescent="0.3">
      <c r="C158" s="348"/>
      <c r="D158" s="360"/>
      <c r="E158" s="353"/>
      <c r="F158" s="352"/>
      <c r="G158" s="353"/>
      <c r="H158" s="353"/>
      <c r="I158" s="353"/>
      <c r="J158" s="358"/>
      <c r="K158" s="353"/>
      <c r="S158" s="348"/>
    </row>
    <row r="159" spans="3:19" ht="45" hidden="1" customHeight="1" thickBot="1" x14ac:dyDescent="0.35">
      <c r="C159" s="348"/>
      <c r="D159" s="355"/>
      <c r="E159" s="355"/>
      <c r="F159" s="355"/>
      <c r="G159" s="361"/>
      <c r="H159" s="355"/>
      <c r="I159" s="355"/>
      <c r="J159" s="355"/>
      <c r="K159" s="355"/>
      <c r="S159" s="348"/>
    </row>
    <row r="160" spans="3:19" ht="45" hidden="1" customHeight="1" thickBot="1" x14ac:dyDescent="0.35">
      <c r="C160" s="348"/>
      <c r="D160" s="1444" t="s">
        <v>458</v>
      </c>
      <c r="E160" s="1444"/>
      <c r="F160" s="1444"/>
      <c r="G160" s="1444"/>
      <c r="H160" s="1444"/>
      <c r="I160" s="1444"/>
      <c r="J160" s="1444"/>
      <c r="K160" s="1444"/>
      <c r="L160" s="1444"/>
      <c r="M160" s="1444"/>
      <c r="N160" s="1444"/>
      <c r="O160" s="1444"/>
      <c r="P160" s="1444"/>
      <c r="Q160" s="1444"/>
      <c r="R160" s="1444"/>
      <c r="S160" s="348"/>
    </row>
    <row r="161" spans="3:19" ht="45" hidden="1" customHeight="1" x14ac:dyDescent="0.35">
      <c r="C161" s="348"/>
      <c r="D161" s="1471" t="s">
        <v>459</v>
      </c>
      <c r="E161" s="1471"/>
      <c r="F161" s="1471"/>
      <c r="G161" s="1471"/>
      <c r="H161" s="1471"/>
      <c r="I161" s="1471"/>
      <c r="J161" s="1471"/>
      <c r="K161" s="1471"/>
      <c r="L161" s="351"/>
      <c r="M161" s="351"/>
      <c r="N161" s="351"/>
      <c r="O161" s="351"/>
      <c r="P161" s="351"/>
      <c r="Q161" s="351"/>
      <c r="R161" s="351"/>
      <c r="S161" s="348"/>
    </row>
    <row r="162" spans="3:19" ht="45" hidden="1" customHeight="1" x14ac:dyDescent="0.3">
      <c r="C162" s="348"/>
      <c r="D162" s="354" t="s">
        <v>9</v>
      </c>
      <c r="E162" s="353" t="s">
        <v>12</v>
      </c>
      <c r="F162" s="353" t="s">
        <v>460</v>
      </c>
      <c r="G162" s="352" t="s">
        <v>461</v>
      </c>
      <c r="H162" s="353" t="s">
        <v>462</v>
      </c>
      <c r="I162" s="353" t="s">
        <v>349</v>
      </c>
      <c r="J162" s="353" t="s">
        <v>463</v>
      </c>
      <c r="K162" s="353" t="s">
        <v>464</v>
      </c>
      <c r="S162" s="348"/>
    </row>
    <row r="163" spans="3:19" ht="45" hidden="1" customHeight="1" x14ac:dyDescent="0.3">
      <c r="C163" s="348"/>
      <c r="D163" s="434">
        <v>1</v>
      </c>
      <c r="E163" s="376" t="s">
        <v>470</v>
      </c>
      <c r="F163" s="377" t="s">
        <v>970</v>
      </c>
      <c r="G163" s="376" t="s">
        <v>23</v>
      </c>
      <c r="H163" s="376" t="s">
        <v>2300</v>
      </c>
      <c r="I163" s="378" t="s">
        <v>2301</v>
      </c>
      <c r="J163" s="379" t="s">
        <v>220</v>
      </c>
      <c r="K163" s="380" t="s">
        <v>112</v>
      </c>
      <c r="S163" s="348"/>
    </row>
    <row r="164" spans="3:19" ht="45" hidden="1" customHeight="1" x14ac:dyDescent="0.3">
      <c r="C164" s="348"/>
      <c r="D164" s="434">
        <v>2</v>
      </c>
      <c r="E164" s="376" t="s">
        <v>470</v>
      </c>
      <c r="F164" s="377" t="s">
        <v>953</v>
      </c>
      <c r="G164" s="376" t="s">
        <v>23</v>
      </c>
      <c r="H164" s="376" t="s">
        <v>2300</v>
      </c>
      <c r="I164" s="378" t="s">
        <v>2302</v>
      </c>
      <c r="J164" s="381" t="s">
        <v>2303</v>
      </c>
      <c r="K164" s="380" t="s">
        <v>112</v>
      </c>
      <c r="S164" s="348"/>
    </row>
    <row r="165" spans="3:19" ht="45" hidden="1" customHeight="1" x14ac:dyDescent="0.3">
      <c r="C165" s="348"/>
      <c r="D165" s="434">
        <v>3</v>
      </c>
      <c r="E165" s="376" t="s">
        <v>2304</v>
      </c>
      <c r="F165" s="377" t="s">
        <v>2305</v>
      </c>
      <c r="G165" s="376" t="s">
        <v>23</v>
      </c>
      <c r="H165" s="376" t="s">
        <v>2300</v>
      </c>
      <c r="I165" s="382" t="s">
        <v>2306</v>
      </c>
      <c r="J165" s="381" t="s">
        <v>2307</v>
      </c>
      <c r="K165" s="380" t="s">
        <v>112</v>
      </c>
      <c r="S165" s="348"/>
    </row>
    <row r="166" spans="3:19" ht="45" customHeight="1" thickBot="1" x14ac:dyDescent="0.35">
      <c r="C166" s="348"/>
      <c r="D166" s="435"/>
      <c r="E166" s="436"/>
      <c r="F166" s="437"/>
      <c r="G166" s="436"/>
      <c r="H166" s="436"/>
      <c r="I166" s="438"/>
      <c r="J166" s="439"/>
      <c r="K166" s="440"/>
      <c r="S166" s="348"/>
    </row>
    <row r="167" spans="3:19" ht="45" customHeight="1" thickBot="1" x14ac:dyDescent="0.35">
      <c r="C167" s="348"/>
      <c r="D167" s="1439" t="s">
        <v>4285</v>
      </c>
      <c r="E167" s="1439"/>
      <c r="F167" s="1439"/>
      <c r="G167" s="1439"/>
      <c r="H167" s="1439"/>
      <c r="I167" s="1439"/>
      <c r="J167" s="1439"/>
      <c r="K167" s="1439"/>
      <c r="L167" s="1439"/>
      <c r="M167" s="1439"/>
      <c r="N167" s="1439"/>
      <c r="O167" s="1439"/>
      <c r="P167" s="1439"/>
      <c r="Q167" s="1439"/>
      <c r="R167" s="1440"/>
      <c r="S167" s="348"/>
    </row>
    <row r="168" spans="3:19" ht="45" customHeight="1" x14ac:dyDescent="0.35">
      <c r="C168" s="348"/>
      <c r="D168" s="441" t="s">
        <v>4286</v>
      </c>
      <c r="E168" s="431"/>
      <c r="F168" s="431"/>
      <c r="G168" s="431"/>
      <c r="H168" s="431"/>
      <c r="I168" s="430"/>
      <c r="J168" s="442"/>
      <c r="K168" s="442"/>
      <c r="L168" s="442"/>
      <c r="M168" s="442"/>
      <c r="N168" s="442"/>
      <c r="O168" s="442"/>
      <c r="P168" s="442"/>
      <c r="Q168" s="442"/>
      <c r="R168" s="442"/>
      <c r="S168" s="348"/>
    </row>
    <row r="169" spans="3:19" ht="45" customHeight="1" x14ac:dyDescent="0.3">
      <c r="C169" s="348"/>
      <c r="D169" s="426" t="s">
        <v>4274</v>
      </c>
      <c r="E169" s="427" t="s">
        <v>12</v>
      </c>
      <c r="F169" s="427" t="s">
        <v>71</v>
      </c>
      <c r="G169" s="427" t="s">
        <v>62</v>
      </c>
      <c r="H169" s="427" t="s">
        <v>63</v>
      </c>
      <c r="I169" s="427" t="s">
        <v>43</v>
      </c>
      <c r="J169" s="427" t="s">
        <v>4287</v>
      </c>
      <c r="K169" s="427" t="s">
        <v>4288</v>
      </c>
      <c r="L169" s="427" t="s">
        <v>4289</v>
      </c>
      <c r="M169" s="427" t="s">
        <v>4128</v>
      </c>
      <c r="S169" s="348"/>
    </row>
    <row r="170" spans="3:19" ht="45" customHeight="1" x14ac:dyDescent="0.3">
      <c r="C170" s="348"/>
      <c r="D170" s="426" t="s">
        <v>4290</v>
      </c>
      <c r="E170" s="427" t="s">
        <v>3430</v>
      </c>
      <c r="F170" s="427" t="s">
        <v>4291</v>
      </c>
      <c r="G170" s="427"/>
      <c r="H170" s="427" t="s">
        <v>4292</v>
      </c>
      <c r="I170" s="427" t="s">
        <v>52</v>
      </c>
      <c r="J170" s="427" t="s">
        <v>4293</v>
      </c>
      <c r="K170" s="427" t="s">
        <v>4294</v>
      </c>
      <c r="L170" s="427" t="s">
        <v>4295</v>
      </c>
      <c r="M170" s="427" t="s">
        <v>112</v>
      </c>
      <c r="S170" s="348"/>
    </row>
    <row r="171" spans="3:19" ht="45" customHeight="1" x14ac:dyDescent="0.3">
      <c r="C171" s="348"/>
      <c r="D171" s="426">
        <v>2</v>
      </c>
      <c r="E171" s="427" t="s">
        <v>1678</v>
      </c>
      <c r="F171" s="427" t="s">
        <v>4296</v>
      </c>
      <c r="G171" s="427" t="s">
        <v>4297</v>
      </c>
      <c r="H171" s="427" t="s">
        <v>1794</v>
      </c>
      <c r="I171" s="427" t="s">
        <v>1025</v>
      </c>
      <c r="J171" s="427" t="s">
        <v>4298</v>
      </c>
      <c r="K171" s="427" t="s">
        <v>4299</v>
      </c>
      <c r="L171" s="427" t="s">
        <v>4300</v>
      </c>
      <c r="M171" s="427" t="s">
        <v>112</v>
      </c>
      <c r="S171" s="348"/>
    </row>
    <row r="172" spans="3:19" ht="45" customHeight="1" thickBot="1" x14ac:dyDescent="0.35">
      <c r="C172" s="348"/>
      <c r="S172" s="348"/>
    </row>
    <row r="173" spans="3:19" ht="45" customHeight="1" thickBot="1" x14ac:dyDescent="0.35">
      <c r="C173" s="348"/>
      <c r="D173" s="1444" t="s">
        <v>4301</v>
      </c>
      <c r="E173" s="1444"/>
      <c r="F173" s="1444"/>
      <c r="G173" s="1444"/>
      <c r="H173" s="1444"/>
      <c r="I173" s="1444"/>
      <c r="J173" s="1444"/>
      <c r="K173" s="1444"/>
      <c r="L173" s="1444"/>
      <c r="M173" s="1444"/>
      <c r="N173" s="1444"/>
      <c r="O173" s="1444"/>
      <c r="P173" s="1444"/>
      <c r="Q173" s="1444"/>
      <c r="R173" s="1444"/>
      <c r="S173" s="348"/>
    </row>
    <row r="174" spans="3:19" ht="45" customHeight="1" thickBot="1" x14ac:dyDescent="0.45">
      <c r="C174" s="348"/>
      <c r="D174" s="1472" t="s">
        <v>477</v>
      </c>
      <c r="E174" s="1473"/>
      <c r="F174" s="562">
        <f>I194</f>
        <v>1500000</v>
      </c>
      <c r="G174" s="468"/>
      <c r="H174" s="468"/>
      <c r="I174" s="468"/>
      <c r="J174" s="468"/>
      <c r="K174" s="468"/>
      <c r="L174" s="468"/>
      <c r="M174" s="468"/>
      <c r="N174" s="468"/>
      <c r="O174" s="468"/>
      <c r="P174" s="468"/>
      <c r="Q174" s="468"/>
      <c r="R174" s="468"/>
      <c r="S174" s="348"/>
    </row>
    <row r="175" spans="3:19" ht="45" customHeight="1" x14ac:dyDescent="0.3">
      <c r="C175" s="348"/>
      <c r="D175" s="443" t="s">
        <v>478</v>
      </c>
      <c r="E175" s="383" t="s">
        <v>479</v>
      </c>
      <c r="F175" s="383" t="s">
        <v>480</v>
      </c>
      <c r="G175" s="352" t="s">
        <v>481</v>
      </c>
      <c r="H175" s="353" t="s">
        <v>482</v>
      </c>
      <c r="I175" s="353" t="s">
        <v>483</v>
      </c>
      <c r="J175" s="353" t="s">
        <v>484</v>
      </c>
      <c r="S175" s="348"/>
    </row>
    <row r="176" spans="3:19" ht="45" hidden="1" customHeight="1" x14ac:dyDescent="0.3">
      <c r="C176" s="348"/>
      <c r="D176" s="354">
        <v>1</v>
      </c>
      <c r="E176" s="359" t="s">
        <v>485</v>
      </c>
      <c r="F176" s="359" t="s">
        <v>486</v>
      </c>
      <c r="G176" s="384">
        <v>250000</v>
      </c>
      <c r="H176" s="385">
        <v>0</v>
      </c>
      <c r="I176" s="385">
        <f>G176*H176</f>
        <v>0</v>
      </c>
      <c r="J176" s="386"/>
      <c r="S176" s="348"/>
    </row>
    <row r="177" spans="3:19" ht="45" hidden="1" customHeight="1" x14ac:dyDescent="0.3">
      <c r="C177" s="348"/>
      <c r="D177" s="354">
        <v>2</v>
      </c>
      <c r="E177" s="359" t="s">
        <v>487</v>
      </c>
      <c r="F177" s="359" t="s">
        <v>488</v>
      </c>
      <c r="G177" s="384">
        <v>5000000</v>
      </c>
      <c r="H177" s="385">
        <v>0</v>
      </c>
      <c r="I177" s="385">
        <f t="shared" ref="I177:I189" si="0">G177*H177</f>
        <v>0</v>
      </c>
      <c r="J177" s="386"/>
      <c r="S177" s="348"/>
    </row>
    <row r="178" spans="3:19" ht="45" hidden="1" customHeight="1" x14ac:dyDescent="0.3">
      <c r="C178" s="348"/>
      <c r="D178" s="354">
        <v>3</v>
      </c>
      <c r="E178" s="359" t="s">
        <v>489</v>
      </c>
      <c r="F178" s="359" t="s">
        <v>486</v>
      </c>
      <c r="G178" s="384">
        <v>5000</v>
      </c>
      <c r="H178" s="385">
        <v>0</v>
      </c>
      <c r="I178" s="385">
        <f t="shared" si="0"/>
        <v>0</v>
      </c>
      <c r="J178" s="386"/>
      <c r="S178" s="348"/>
    </row>
    <row r="179" spans="3:19" ht="45" hidden="1" customHeight="1" x14ac:dyDescent="0.3">
      <c r="C179" s="348"/>
      <c r="D179" s="354">
        <v>4</v>
      </c>
      <c r="E179" s="359" t="s">
        <v>490</v>
      </c>
      <c r="F179" s="359" t="s">
        <v>488</v>
      </c>
      <c r="G179" s="384">
        <v>250000</v>
      </c>
      <c r="H179" s="385">
        <v>0</v>
      </c>
      <c r="I179" s="385">
        <f t="shared" si="0"/>
        <v>0</v>
      </c>
      <c r="J179" s="386"/>
      <c r="S179" s="348"/>
    </row>
    <row r="180" spans="3:19" ht="45" hidden="1" customHeight="1" x14ac:dyDescent="0.3">
      <c r="C180" s="348"/>
      <c r="D180" s="354">
        <v>5</v>
      </c>
      <c r="E180" s="359" t="s">
        <v>491</v>
      </c>
      <c r="F180" s="359" t="s">
        <v>488</v>
      </c>
      <c r="G180" s="384">
        <v>100000</v>
      </c>
      <c r="H180" s="385">
        <v>0</v>
      </c>
      <c r="I180" s="385">
        <f t="shared" si="0"/>
        <v>0</v>
      </c>
      <c r="J180" s="386"/>
      <c r="N180" s="355"/>
      <c r="O180" s="355"/>
      <c r="P180" s="355"/>
      <c r="Q180" s="355"/>
      <c r="R180" s="355"/>
      <c r="S180" s="348"/>
    </row>
    <row r="181" spans="3:19" ht="45" customHeight="1" x14ac:dyDescent="0.3">
      <c r="C181" s="348"/>
      <c r="D181" s="354">
        <v>1</v>
      </c>
      <c r="E181" s="359" t="s">
        <v>492</v>
      </c>
      <c r="F181" s="359" t="s">
        <v>4302</v>
      </c>
      <c r="G181" s="384">
        <v>1500000</v>
      </c>
      <c r="H181" s="385">
        <v>1</v>
      </c>
      <c r="I181" s="385">
        <f>G181*H181</f>
        <v>1500000</v>
      </c>
      <c r="J181" s="386"/>
      <c r="S181" s="348"/>
    </row>
    <row r="182" spans="3:19" ht="45" hidden="1" customHeight="1" x14ac:dyDescent="0.3">
      <c r="C182" s="348"/>
      <c r="D182" s="354">
        <v>7</v>
      </c>
      <c r="E182" s="359"/>
      <c r="F182" s="359" t="s">
        <v>488</v>
      </c>
      <c r="G182" s="384">
        <v>350000</v>
      </c>
      <c r="H182" s="385"/>
      <c r="I182" s="385">
        <f>G182*H182</f>
        <v>0</v>
      </c>
      <c r="J182" s="386"/>
      <c r="S182" s="348"/>
    </row>
    <row r="183" spans="3:19" ht="45" hidden="1" customHeight="1" x14ac:dyDescent="0.3">
      <c r="C183" s="348"/>
      <c r="D183" s="367">
        <v>8</v>
      </c>
      <c r="E183" s="359"/>
      <c r="F183" s="359" t="s">
        <v>495</v>
      </c>
      <c r="G183" s="384">
        <v>175000</v>
      </c>
      <c r="H183" s="385"/>
      <c r="I183" s="385">
        <f t="shared" si="0"/>
        <v>0</v>
      </c>
      <c r="J183" s="386"/>
      <c r="S183" s="348"/>
    </row>
    <row r="184" spans="3:19" ht="45" hidden="1" customHeight="1" x14ac:dyDescent="0.3">
      <c r="C184" s="348"/>
      <c r="D184" s="354">
        <v>9</v>
      </c>
      <c r="E184" s="359"/>
      <c r="F184" s="359" t="s">
        <v>488</v>
      </c>
      <c r="G184" s="384">
        <v>500000</v>
      </c>
      <c r="H184" s="385"/>
      <c r="I184" s="385">
        <f t="shared" si="0"/>
        <v>0</v>
      </c>
      <c r="J184" s="386"/>
      <c r="S184" s="348"/>
    </row>
    <row r="185" spans="3:19" ht="45" hidden="1" customHeight="1" x14ac:dyDescent="0.3">
      <c r="C185" s="348"/>
      <c r="D185" s="354">
        <v>10</v>
      </c>
      <c r="E185" s="359"/>
      <c r="F185" s="359" t="s">
        <v>486</v>
      </c>
      <c r="G185" s="384">
        <v>10000</v>
      </c>
      <c r="H185" s="385"/>
      <c r="I185" s="385">
        <f t="shared" si="0"/>
        <v>0</v>
      </c>
      <c r="J185" s="386"/>
      <c r="S185" s="348"/>
    </row>
    <row r="186" spans="3:19" ht="45" hidden="1" customHeight="1" x14ac:dyDescent="0.3">
      <c r="C186" s="348"/>
      <c r="D186" s="367">
        <v>11</v>
      </c>
      <c r="E186" s="359"/>
      <c r="F186" s="359" t="s">
        <v>488</v>
      </c>
      <c r="G186" s="384">
        <v>1000000</v>
      </c>
      <c r="H186" s="385"/>
      <c r="I186" s="385">
        <f>G186*H186</f>
        <v>0</v>
      </c>
      <c r="J186" s="387"/>
      <c r="S186" s="348"/>
    </row>
    <row r="187" spans="3:19" ht="45" hidden="1" customHeight="1" x14ac:dyDescent="0.3">
      <c r="C187" s="348"/>
      <c r="D187" s="354">
        <v>12</v>
      </c>
      <c r="E187" s="359"/>
      <c r="F187" s="359" t="s">
        <v>488</v>
      </c>
      <c r="G187" s="384">
        <v>500000</v>
      </c>
      <c r="H187" s="385"/>
      <c r="I187" s="385">
        <f t="shared" si="0"/>
        <v>0</v>
      </c>
      <c r="J187" s="386"/>
      <c r="S187" s="348"/>
    </row>
    <row r="188" spans="3:19" ht="45" hidden="1" customHeight="1" x14ac:dyDescent="0.3">
      <c r="C188" s="348"/>
      <c r="D188" s="354">
        <v>13</v>
      </c>
      <c r="E188" s="359"/>
      <c r="F188" s="359" t="s">
        <v>488</v>
      </c>
      <c r="G188" s="384">
        <v>250000</v>
      </c>
      <c r="H188" s="385"/>
      <c r="I188" s="385">
        <f t="shared" si="0"/>
        <v>0</v>
      </c>
      <c r="J188" s="386"/>
      <c r="S188" s="348"/>
    </row>
    <row r="189" spans="3:19" ht="45" hidden="1" customHeight="1" x14ac:dyDescent="0.3">
      <c r="C189" s="348"/>
      <c r="D189" s="354">
        <v>14</v>
      </c>
      <c r="E189" s="359"/>
      <c r="F189" s="359" t="s">
        <v>488</v>
      </c>
      <c r="G189" s="384">
        <v>500000</v>
      </c>
      <c r="H189" s="385"/>
      <c r="I189" s="385">
        <f t="shared" si="0"/>
        <v>0</v>
      </c>
      <c r="J189" s="386"/>
      <c r="S189" s="348"/>
    </row>
    <row r="190" spans="3:19" ht="45" customHeight="1" x14ac:dyDescent="0.3">
      <c r="C190" s="348"/>
      <c r="D190" s="354">
        <v>2</v>
      </c>
      <c r="E190" s="359"/>
      <c r="F190" s="359"/>
      <c r="G190" s="384"/>
      <c r="H190" s="385"/>
      <c r="I190" s="385"/>
      <c r="J190" s="386"/>
      <c r="S190" s="348"/>
    </row>
    <row r="191" spans="3:19" ht="45" customHeight="1" x14ac:dyDescent="0.3">
      <c r="C191" s="348"/>
      <c r="D191" s="354">
        <v>3</v>
      </c>
      <c r="E191" s="359"/>
      <c r="F191" s="359"/>
      <c r="G191" s="384"/>
      <c r="H191" s="385"/>
      <c r="I191" s="385"/>
      <c r="J191" s="386"/>
      <c r="S191" s="348"/>
    </row>
    <row r="192" spans="3:19" ht="45" customHeight="1" x14ac:dyDescent="0.3">
      <c r="C192" s="348"/>
      <c r="D192" s="354">
        <v>4</v>
      </c>
      <c r="E192" s="359"/>
      <c r="F192" s="359"/>
      <c r="G192" s="384"/>
      <c r="H192" s="385"/>
      <c r="I192" s="385"/>
      <c r="J192" s="386"/>
      <c r="S192" s="348"/>
    </row>
    <row r="193" spans="3:19" ht="45" customHeight="1" x14ac:dyDescent="0.3">
      <c r="C193" s="348"/>
      <c r="D193" s="354"/>
      <c r="E193" s="359"/>
      <c r="F193" s="359"/>
      <c r="G193" s="384"/>
      <c r="H193" s="385"/>
      <c r="I193" s="385"/>
      <c r="J193" s="386"/>
      <c r="S193" s="348"/>
    </row>
    <row r="194" spans="3:19" ht="22.5" x14ac:dyDescent="0.3">
      <c r="C194" s="348"/>
      <c r="D194" s="1474" t="s">
        <v>503</v>
      </c>
      <c r="E194" s="1474"/>
      <c r="F194" s="1474"/>
      <c r="G194" s="1474"/>
      <c r="H194" s="1475"/>
      <c r="I194" s="388">
        <f>SUM(I176:I193)</f>
        <v>1500000</v>
      </c>
      <c r="J194" s="388">
        <f>SUM(J176:J193)</f>
        <v>0</v>
      </c>
      <c r="S194" s="348"/>
    </row>
    <row r="195" spans="3:19" x14ac:dyDescent="0.3">
      <c r="C195" s="348"/>
      <c r="S195" s="348"/>
    </row>
    <row r="196" spans="3:19" ht="18" thickBot="1" x14ac:dyDescent="0.35">
      <c r="C196" s="348"/>
      <c r="D196" s="389"/>
      <c r="E196" s="389"/>
      <c r="F196" s="389"/>
      <c r="G196" s="389"/>
      <c r="H196" s="389"/>
      <c r="I196" s="389"/>
      <c r="J196" s="389"/>
      <c r="K196" s="390"/>
      <c r="L196" s="390"/>
      <c r="M196" s="390"/>
      <c r="N196" s="390"/>
      <c r="O196" s="390"/>
      <c r="P196" s="390"/>
      <c r="Q196" s="390"/>
      <c r="R196" s="390"/>
      <c r="S196" s="348"/>
    </row>
    <row r="197" spans="3:19" x14ac:dyDescent="0.3">
      <c r="C197" s="348"/>
      <c r="D197" s="1470"/>
      <c r="E197" s="1470"/>
      <c r="S197" s="348"/>
    </row>
    <row r="198" spans="3:19" ht="18" thickBot="1" x14ac:dyDescent="0.35">
      <c r="C198" s="391"/>
      <c r="D198" s="389"/>
      <c r="E198" s="389"/>
      <c r="F198" s="389"/>
      <c r="G198" s="389"/>
      <c r="H198" s="389"/>
      <c r="I198" s="389"/>
      <c r="J198" s="389"/>
      <c r="K198" s="389"/>
      <c r="L198" s="389"/>
      <c r="M198" s="389"/>
      <c r="N198" s="389"/>
      <c r="O198" s="389"/>
      <c r="P198" s="389"/>
      <c r="Q198" s="389"/>
      <c r="R198" s="389"/>
      <c r="S198" s="391"/>
    </row>
    <row r="199" spans="3:19" x14ac:dyDescent="0.3">
      <c r="S199" s="348"/>
    </row>
    <row r="200" spans="3:19" ht="18" thickBot="1" x14ac:dyDescent="0.35">
      <c r="S200" s="391"/>
    </row>
  </sheetData>
  <mergeCells count="67">
    <mergeCell ref="D17:R21"/>
    <mergeCell ref="D33:R33"/>
    <mergeCell ref="D95:R95"/>
    <mergeCell ref="D107:R107"/>
    <mergeCell ref="D108:R108"/>
    <mergeCell ref="D85:R85"/>
    <mergeCell ref="D24:R24"/>
    <mergeCell ref="D46:D47"/>
    <mergeCell ref="E46:E47"/>
    <mergeCell ref="F46:F47"/>
    <mergeCell ref="G46:G47"/>
    <mergeCell ref="H46:H47"/>
    <mergeCell ref="D44:R44"/>
    <mergeCell ref="K38:K39"/>
    <mergeCell ref="L38:L39"/>
    <mergeCell ref="M38:M39"/>
    <mergeCell ref="D197:E197"/>
    <mergeCell ref="D161:K161"/>
    <mergeCell ref="D173:R173"/>
    <mergeCell ref="D174:E174"/>
    <mergeCell ref="D194:H194"/>
    <mergeCell ref="G26:I26"/>
    <mergeCell ref="D160:R160"/>
    <mergeCell ref="I35:K36"/>
    <mergeCell ref="M35:M37"/>
    <mergeCell ref="N35:N37"/>
    <mergeCell ref="G35:G37"/>
    <mergeCell ref="H35:H37"/>
    <mergeCell ref="I46:I47"/>
    <mergeCell ref="F35:F37"/>
    <mergeCell ref="D152:R152"/>
    <mergeCell ref="D153:K153"/>
    <mergeCell ref="D118:R118"/>
    <mergeCell ref="D119:K119"/>
    <mergeCell ref="D113:R113"/>
    <mergeCell ref="D102:R102"/>
    <mergeCell ref="N38:N39"/>
    <mergeCell ref="D15:J15"/>
    <mergeCell ref="D23:E23"/>
    <mergeCell ref="J26:J27"/>
    <mergeCell ref="L26:L27"/>
    <mergeCell ref="D144:K144"/>
    <mergeCell ref="D51:R51"/>
    <mergeCell ref="D38:D39"/>
    <mergeCell ref="E38:E39"/>
    <mergeCell ref="F38:F39"/>
    <mergeCell ref="G38:G39"/>
    <mergeCell ref="H38:H39"/>
    <mergeCell ref="I38:I39"/>
    <mergeCell ref="J38:J39"/>
    <mergeCell ref="D26:D27"/>
    <mergeCell ref="E26:E27"/>
    <mergeCell ref="F26:F27"/>
    <mergeCell ref="D35:D37"/>
    <mergeCell ref="E35:E37"/>
    <mergeCell ref="K46:K47"/>
    <mergeCell ref="L46:L47"/>
    <mergeCell ref="D167:R167"/>
    <mergeCell ref="E42:G42"/>
    <mergeCell ref="D120:K120"/>
    <mergeCell ref="D121:K121"/>
    <mergeCell ref="D143:R143"/>
    <mergeCell ref="D79:R79"/>
    <mergeCell ref="D86:R86"/>
    <mergeCell ref="D67:R67"/>
    <mergeCell ref="D68:R68"/>
    <mergeCell ref="D73:R73"/>
  </mergeCells>
  <pageMargins left="0.7" right="0.7" top="0.75" bottom="0.75" header="0.3" footer="0.3"/>
  <pageSetup scale="10" fitToWidth="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1"/>
  <sheetViews>
    <sheetView showGridLines="0" topLeftCell="A25" zoomScale="80" zoomScaleNormal="80" workbookViewId="0">
      <selection activeCell="E30" sqref="E30:E32"/>
    </sheetView>
  </sheetViews>
  <sheetFormatPr defaultColWidth="9.140625" defaultRowHeight="16.5" x14ac:dyDescent="0.3"/>
  <cols>
    <col min="1" max="2" width="9.140625" style="357"/>
    <col min="3" max="3" width="17.42578125" style="357" customWidth="1"/>
    <col min="4" max="4" width="19.42578125" style="357" customWidth="1"/>
    <col min="5" max="5" width="23.85546875" style="357" customWidth="1"/>
    <col min="6" max="6" width="14" style="357" customWidth="1"/>
    <col min="7" max="7" width="16.140625" style="357" customWidth="1"/>
    <col min="8" max="8" width="13.85546875" style="357" customWidth="1"/>
    <col min="9" max="9" width="15.140625" style="357" customWidth="1"/>
    <col min="10" max="10" width="13.85546875" style="357" bestFit="1" customWidth="1"/>
    <col min="11" max="16384" width="9.140625" style="357"/>
  </cols>
  <sheetData>
    <row r="1" spans="1:16" ht="17.25" thickBot="1" x14ac:dyDescent="0.35"/>
    <row r="2" spans="1:16" x14ac:dyDescent="0.3">
      <c r="A2" s="648"/>
      <c r="B2" s="649"/>
      <c r="C2" s="649"/>
      <c r="D2" s="649"/>
      <c r="E2" s="649"/>
      <c r="F2" s="649"/>
      <c r="G2" s="649"/>
      <c r="H2" s="649"/>
      <c r="I2" s="649"/>
      <c r="J2" s="649"/>
      <c r="K2" s="649"/>
      <c r="L2" s="649"/>
      <c r="M2" s="649"/>
      <c r="N2" s="649"/>
      <c r="O2" s="649"/>
      <c r="P2" s="650"/>
    </row>
    <row r="3" spans="1:16" x14ac:dyDescent="0.3">
      <c r="A3" s="651"/>
      <c r="P3" s="652"/>
    </row>
    <row r="4" spans="1:16" x14ac:dyDescent="0.3">
      <c r="A4" s="651"/>
      <c r="B4" s="637"/>
      <c r="P4" s="652"/>
    </row>
    <row r="5" spans="1:16" x14ac:dyDescent="0.3">
      <c r="A5" s="651"/>
      <c r="B5" s="637"/>
      <c r="P5" s="652"/>
    </row>
    <row r="6" spans="1:16" x14ac:dyDescent="0.3">
      <c r="A6" s="651"/>
      <c r="B6" s="637"/>
      <c r="P6" s="652"/>
    </row>
    <row r="7" spans="1:16" x14ac:dyDescent="0.3">
      <c r="A7" s="651"/>
      <c r="B7" s="637" t="s">
        <v>4303</v>
      </c>
      <c r="P7" s="652"/>
    </row>
    <row r="8" spans="1:16" x14ac:dyDescent="0.3">
      <c r="A8" s="651"/>
      <c r="B8" s="637"/>
      <c r="P8" s="652"/>
    </row>
    <row r="9" spans="1:16" x14ac:dyDescent="0.3">
      <c r="A9" s="651"/>
      <c r="B9" s="637"/>
      <c r="P9" s="652"/>
    </row>
    <row r="10" spans="1:16" x14ac:dyDescent="0.3">
      <c r="A10" s="651"/>
      <c r="B10" s="637"/>
      <c r="P10" s="652"/>
    </row>
    <row r="11" spans="1:16" x14ac:dyDescent="0.3">
      <c r="A11" s="651"/>
      <c r="B11" s="637"/>
      <c r="P11" s="652"/>
    </row>
    <row r="12" spans="1:16" x14ac:dyDescent="0.3">
      <c r="A12" s="651"/>
      <c r="B12" s="637" t="s">
        <v>590</v>
      </c>
      <c r="P12" s="652"/>
    </row>
    <row r="13" spans="1:16" ht="14.45" customHeight="1" x14ac:dyDescent="0.3">
      <c r="A13" s="1506" t="s">
        <v>4103</v>
      </c>
      <c r="B13" s="1478"/>
      <c r="C13" s="1478"/>
      <c r="D13" s="1478"/>
      <c r="E13" s="1478"/>
      <c r="F13" s="1478"/>
      <c r="G13" s="1478"/>
      <c r="H13" s="1478"/>
      <c r="I13" s="1478"/>
      <c r="J13" s="1478"/>
      <c r="K13" s="1478"/>
      <c r="L13" s="1478"/>
      <c r="M13" s="1478"/>
      <c r="N13" s="1478"/>
      <c r="O13" s="1478"/>
      <c r="P13" s="1479"/>
    </row>
    <row r="14" spans="1:16" ht="14.45" customHeight="1" x14ac:dyDescent="0.3">
      <c r="A14" s="1506"/>
      <c r="B14" s="1478"/>
      <c r="C14" s="1478"/>
      <c r="D14" s="1478"/>
      <c r="E14" s="1478"/>
      <c r="F14" s="1478"/>
      <c r="G14" s="1478"/>
      <c r="H14" s="1478"/>
      <c r="I14" s="1478"/>
      <c r="J14" s="1478"/>
      <c r="K14" s="1478"/>
      <c r="L14" s="1478"/>
      <c r="M14" s="1478"/>
      <c r="N14" s="1478"/>
      <c r="O14" s="1478"/>
      <c r="P14" s="1479"/>
    </row>
    <row r="15" spans="1:16" ht="14.45" customHeight="1" x14ac:dyDescent="0.3">
      <c r="A15" s="1506"/>
      <c r="B15" s="1478"/>
      <c r="C15" s="1478"/>
      <c r="D15" s="1478"/>
      <c r="E15" s="1478"/>
      <c r="F15" s="1478"/>
      <c r="G15" s="1478"/>
      <c r="H15" s="1478"/>
      <c r="I15" s="1478"/>
      <c r="J15" s="1478"/>
      <c r="K15" s="1478"/>
      <c r="L15" s="1478"/>
      <c r="M15" s="1478"/>
      <c r="N15" s="1478"/>
      <c r="O15" s="1478"/>
      <c r="P15" s="1479"/>
    </row>
    <row r="16" spans="1:16" ht="14.45" customHeight="1" x14ac:dyDescent="0.3">
      <c r="A16" s="1506"/>
      <c r="B16" s="1478"/>
      <c r="C16" s="1478"/>
      <c r="D16" s="1478"/>
      <c r="E16" s="1478"/>
      <c r="F16" s="1478"/>
      <c r="G16" s="1478"/>
      <c r="H16" s="1478"/>
      <c r="I16" s="1478"/>
      <c r="J16" s="1478"/>
      <c r="K16" s="1478"/>
      <c r="L16" s="1478"/>
      <c r="M16" s="1478"/>
      <c r="N16" s="1478"/>
      <c r="O16" s="1478"/>
      <c r="P16" s="1479"/>
    </row>
    <row r="17" spans="1:18" ht="14.45" customHeight="1" x14ac:dyDescent="0.3">
      <c r="A17" s="1506"/>
      <c r="B17" s="1478"/>
      <c r="C17" s="1478"/>
      <c r="D17" s="1478"/>
      <c r="E17" s="1478"/>
      <c r="F17" s="1478"/>
      <c r="G17" s="1478"/>
      <c r="H17" s="1478"/>
      <c r="I17" s="1478"/>
      <c r="J17" s="1478"/>
      <c r="K17" s="1478"/>
      <c r="L17" s="1478"/>
      <c r="M17" s="1478"/>
      <c r="N17" s="1478"/>
      <c r="O17" s="1478"/>
      <c r="P17" s="1479"/>
    </row>
    <row r="18" spans="1:18" ht="14.45" customHeight="1" x14ac:dyDescent="0.3">
      <c r="A18" s="651"/>
      <c r="B18" s="566"/>
      <c r="P18" s="652"/>
    </row>
    <row r="19" spans="1:18" ht="14.45" customHeight="1" x14ac:dyDescent="0.3">
      <c r="A19" s="651"/>
      <c r="B19" s="1490" t="s">
        <v>4304</v>
      </c>
      <c r="C19" s="1490"/>
      <c r="D19" s="1490"/>
      <c r="E19" s="1490"/>
      <c r="F19" s="1490"/>
      <c r="G19" s="1490"/>
      <c r="H19" s="1490"/>
      <c r="I19" s="1490"/>
      <c r="P19" s="652"/>
    </row>
    <row r="20" spans="1:18" ht="14.45" customHeight="1" x14ac:dyDescent="0.3">
      <c r="A20" s="651"/>
      <c r="B20" s="1509" t="s">
        <v>4305</v>
      </c>
      <c r="C20" s="1509"/>
      <c r="D20" s="1509"/>
      <c r="E20" s="1509"/>
      <c r="F20" s="1509"/>
      <c r="G20" s="1509"/>
      <c r="H20" s="1509"/>
      <c r="I20" s="1509"/>
      <c r="J20" s="1509"/>
      <c r="K20" s="1509"/>
      <c r="L20" s="1509"/>
      <c r="M20" s="1509"/>
      <c r="P20" s="652"/>
    </row>
    <row r="21" spans="1:18" ht="15" customHeight="1" x14ac:dyDescent="0.3">
      <c r="A21" s="651"/>
      <c r="B21" s="653" t="s">
        <v>4306</v>
      </c>
      <c r="P21" s="652"/>
    </row>
    <row r="22" spans="1:18" ht="17.25" thickBot="1" x14ac:dyDescent="0.35">
      <c r="A22" s="651"/>
      <c r="B22" s="566" t="s">
        <v>4307</v>
      </c>
      <c r="P22" s="652"/>
    </row>
    <row r="23" spans="1:18" ht="14.45" customHeight="1" thickBot="1" x14ac:dyDescent="0.35">
      <c r="A23" s="651"/>
      <c r="B23" s="1515" t="s">
        <v>9</v>
      </c>
      <c r="C23" s="1515" t="s">
        <v>12</v>
      </c>
      <c r="D23" s="1515" t="s">
        <v>63</v>
      </c>
      <c r="E23" s="1537" t="s">
        <v>4107</v>
      </c>
      <c r="F23" s="1538"/>
      <c r="G23" s="1538"/>
      <c r="H23" s="1539"/>
      <c r="I23" s="1515" t="s">
        <v>4108</v>
      </c>
      <c r="J23" s="641" t="s">
        <v>4109</v>
      </c>
      <c r="K23" s="1515" t="s">
        <v>4110</v>
      </c>
      <c r="P23" s="652"/>
    </row>
    <row r="24" spans="1:18" ht="17.25" thickBot="1" x14ac:dyDescent="0.35">
      <c r="A24" s="651"/>
      <c r="B24" s="1516"/>
      <c r="C24" s="1516"/>
      <c r="D24" s="1516"/>
      <c r="E24" s="782" t="s">
        <v>4111</v>
      </c>
      <c r="F24" s="782" t="s">
        <v>4112</v>
      </c>
      <c r="G24" s="782" t="s">
        <v>4113</v>
      </c>
      <c r="H24" s="567" t="s">
        <v>4308</v>
      </c>
      <c r="I24" s="1516"/>
      <c r="J24" s="568" t="s">
        <v>4114</v>
      </c>
      <c r="K24" s="1516"/>
      <c r="P24" s="652"/>
    </row>
    <row r="25" spans="1:18" ht="50.25" thickBot="1" x14ac:dyDescent="0.35">
      <c r="A25" s="651"/>
      <c r="B25" s="569">
        <v>1</v>
      </c>
      <c r="C25" s="795" t="s">
        <v>3430</v>
      </c>
      <c r="D25" s="752" t="s">
        <v>4119</v>
      </c>
      <c r="E25" s="796"/>
      <c r="F25" s="796">
        <v>86</v>
      </c>
      <c r="G25" s="641"/>
      <c r="H25" s="752"/>
      <c r="I25" s="752" t="s">
        <v>4120</v>
      </c>
      <c r="J25" s="797">
        <v>110989.35</v>
      </c>
      <c r="K25" s="752" t="s">
        <v>4118</v>
      </c>
      <c r="P25" s="652"/>
    </row>
    <row r="26" spans="1:18" ht="50.25" thickBot="1" x14ac:dyDescent="0.35">
      <c r="A26" s="651"/>
      <c r="B26" s="569">
        <v>2</v>
      </c>
      <c r="C26" s="639" t="s">
        <v>3430</v>
      </c>
      <c r="D26" s="570" t="s">
        <v>4121</v>
      </c>
      <c r="E26" s="571">
        <v>500</v>
      </c>
      <c r="F26" s="571"/>
      <c r="G26" s="782"/>
      <c r="H26" s="570"/>
      <c r="I26" s="570" t="s">
        <v>4120</v>
      </c>
      <c r="J26" s="573">
        <v>16000</v>
      </c>
      <c r="K26" s="570" t="s">
        <v>4118</v>
      </c>
      <c r="P26" s="652"/>
    </row>
    <row r="27" spans="1:18" x14ac:dyDescent="0.3">
      <c r="A27" s="651"/>
      <c r="B27" s="413"/>
      <c r="P27" s="652"/>
    </row>
    <row r="28" spans="1:18" x14ac:dyDescent="0.3">
      <c r="A28" s="651"/>
      <c r="B28" s="653" t="s">
        <v>4309</v>
      </c>
      <c r="P28" s="652"/>
    </row>
    <row r="29" spans="1:18" ht="36" customHeight="1" thickBot="1" x14ac:dyDescent="0.35">
      <c r="A29" s="651"/>
      <c r="B29" s="1513" t="s">
        <v>4310</v>
      </c>
      <c r="C29" s="1513"/>
      <c r="D29" s="1513"/>
      <c r="E29" s="1513"/>
      <c r="F29" s="1513"/>
      <c r="G29" s="1513"/>
      <c r="H29" s="1513"/>
      <c r="I29" s="1513"/>
      <c r="J29" s="1513"/>
      <c r="K29" s="1513"/>
      <c r="L29" s="1513"/>
      <c r="M29" s="1513"/>
      <c r="P29" s="652"/>
    </row>
    <row r="30" spans="1:18" ht="16.5" customHeight="1" x14ac:dyDescent="0.3">
      <c r="A30" s="651"/>
      <c r="B30" s="1515" t="s">
        <v>9</v>
      </c>
      <c r="C30" s="1521" t="s">
        <v>12</v>
      </c>
      <c r="D30" s="1515" t="s">
        <v>43</v>
      </c>
      <c r="E30" s="1521" t="s">
        <v>2228</v>
      </c>
      <c r="F30" s="1515" t="s">
        <v>4124</v>
      </c>
      <c r="G30" s="1531" t="s">
        <v>4125</v>
      </c>
      <c r="H30" s="1532"/>
      <c r="I30" s="1533"/>
      <c r="J30" s="781" t="s">
        <v>4126</v>
      </c>
      <c r="K30" s="1515" t="s">
        <v>4127</v>
      </c>
      <c r="L30" s="1515" t="s">
        <v>4128</v>
      </c>
      <c r="P30" s="652"/>
    </row>
    <row r="31" spans="1:18" ht="29.25" thickBot="1" x14ac:dyDescent="0.35">
      <c r="A31" s="651"/>
      <c r="B31" s="1517"/>
      <c r="C31" s="1522"/>
      <c r="D31" s="1517"/>
      <c r="E31" s="1522"/>
      <c r="F31" s="1517"/>
      <c r="G31" s="1534"/>
      <c r="H31" s="1535"/>
      <c r="I31" s="1536"/>
      <c r="J31" s="575" t="s">
        <v>4129</v>
      </c>
      <c r="K31" s="1517"/>
      <c r="L31" s="1517"/>
      <c r="P31" s="652"/>
    </row>
    <row r="32" spans="1:18" ht="29.25" thickBot="1" x14ac:dyDescent="0.35">
      <c r="A32" s="651"/>
      <c r="B32" s="1516"/>
      <c r="C32" s="1523"/>
      <c r="D32" s="1516"/>
      <c r="E32" s="1523"/>
      <c r="F32" s="1516"/>
      <c r="G32" s="576" t="s">
        <v>4130</v>
      </c>
      <c r="H32" s="782" t="s">
        <v>4131</v>
      </c>
      <c r="I32" s="577" t="s">
        <v>4132</v>
      </c>
      <c r="J32" s="782" t="s">
        <v>4133</v>
      </c>
      <c r="K32" s="1516"/>
      <c r="L32" s="1516"/>
      <c r="P32" s="652"/>
      <c r="R32"/>
    </row>
    <row r="33" spans="1:18" ht="66.75" thickBot="1" x14ac:dyDescent="0.35">
      <c r="A33" s="651"/>
      <c r="B33" s="780">
        <v>1</v>
      </c>
      <c r="C33" s="578" t="s">
        <v>4139</v>
      </c>
      <c r="D33" s="579"/>
      <c r="E33" s="578" t="s">
        <v>4140</v>
      </c>
      <c r="F33" s="570">
        <v>150</v>
      </c>
      <c r="G33" s="580"/>
      <c r="H33" s="570">
        <v>6.6829999999999998</v>
      </c>
      <c r="I33" s="570"/>
      <c r="J33" s="570">
        <v>67.733999999999995</v>
      </c>
      <c r="K33" s="788">
        <v>0.31850000000000001</v>
      </c>
      <c r="L33" s="579" t="s">
        <v>4144</v>
      </c>
      <c r="P33" s="652"/>
      <c r="R33"/>
    </row>
    <row r="34" spans="1:18" ht="66.75" thickBot="1" x14ac:dyDescent="0.35">
      <c r="A34" s="651"/>
      <c r="B34" s="780">
        <v>2</v>
      </c>
      <c r="C34" s="578" t="s">
        <v>98</v>
      </c>
      <c r="D34" s="579" t="s">
        <v>1841</v>
      </c>
      <c r="E34" s="578" t="s">
        <v>4143</v>
      </c>
      <c r="F34" s="572">
        <v>1355.63</v>
      </c>
      <c r="G34" s="580"/>
      <c r="H34" s="570">
        <v>0</v>
      </c>
      <c r="I34" s="570"/>
      <c r="J34" s="570">
        <v>1304.1400000000001</v>
      </c>
      <c r="K34" s="788">
        <v>0.90290000000000004</v>
      </c>
      <c r="L34" s="579" t="s">
        <v>4144</v>
      </c>
      <c r="P34" s="652"/>
      <c r="R34"/>
    </row>
    <row r="35" spans="1:18" ht="33.75" thickBot="1" x14ac:dyDescent="0.35">
      <c r="A35" s="651"/>
      <c r="B35" s="780">
        <v>3</v>
      </c>
      <c r="C35" s="578" t="s">
        <v>3430</v>
      </c>
      <c r="D35" s="579" t="s">
        <v>1025</v>
      </c>
      <c r="E35" s="578"/>
      <c r="F35" s="570" t="s">
        <v>4311</v>
      </c>
      <c r="G35" s="580"/>
      <c r="H35" s="570">
        <v>0</v>
      </c>
      <c r="I35" s="570"/>
      <c r="J35" s="570" t="s">
        <v>4312</v>
      </c>
      <c r="K35" s="788">
        <v>0.3019</v>
      </c>
      <c r="L35" s="579"/>
      <c r="P35" s="652"/>
    </row>
    <row r="36" spans="1:18" ht="17.25" thickBot="1" x14ac:dyDescent="0.35">
      <c r="A36" s="651"/>
      <c r="B36" s="780"/>
      <c r="C36" s="1518" t="s">
        <v>3283</v>
      </c>
      <c r="D36" s="1519"/>
      <c r="E36" s="1520"/>
      <c r="F36" s="567">
        <v>1505.63</v>
      </c>
      <c r="G36" s="787"/>
      <c r="H36" s="581">
        <v>6.6829999999999998</v>
      </c>
      <c r="I36" s="581"/>
      <c r="J36" s="582">
        <v>1338.204</v>
      </c>
      <c r="K36" s="787"/>
      <c r="L36" s="583"/>
      <c r="P36" s="652"/>
    </row>
    <row r="37" spans="1:18" x14ac:dyDescent="0.3">
      <c r="A37" s="651"/>
      <c r="B37" s="417"/>
      <c r="P37" s="652"/>
    </row>
    <row r="38" spans="1:18" x14ac:dyDescent="0.3">
      <c r="A38" s="651"/>
      <c r="B38" s="653" t="s">
        <v>4313</v>
      </c>
      <c r="P38" s="652"/>
    </row>
    <row r="39" spans="1:18" ht="17.25" thickBot="1" x14ac:dyDescent="0.35">
      <c r="A39" s="651"/>
      <c r="B39" s="566" t="s">
        <v>4314</v>
      </c>
      <c r="P39" s="652"/>
    </row>
    <row r="40" spans="1:18" ht="28.5" x14ac:dyDescent="0.3">
      <c r="A40" s="651"/>
      <c r="B40" s="1515" t="s">
        <v>9</v>
      </c>
      <c r="C40" s="1521" t="s">
        <v>12</v>
      </c>
      <c r="D40" s="1521" t="s">
        <v>2228</v>
      </c>
      <c r="E40" s="1515" t="s">
        <v>43</v>
      </c>
      <c r="F40" s="1515" t="s">
        <v>4147</v>
      </c>
      <c r="G40" s="1515" t="s">
        <v>4148</v>
      </c>
      <c r="H40" s="781" t="s">
        <v>4149</v>
      </c>
      <c r="I40" s="1521" t="s">
        <v>4108</v>
      </c>
      <c r="J40" s="1515" t="s">
        <v>4128</v>
      </c>
      <c r="P40" s="652"/>
    </row>
    <row r="41" spans="1:18" ht="29.25" thickBot="1" x14ac:dyDescent="0.35">
      <c r="A41" s="651"/>
      <c r="B41" s="1516"/>
      <c r="C41" s="1523"/>
      <c r="D41" s="1523"/>
      <c r="E41" s="1516"/>
      <c r="F41" s="1516"/>
      <c r="G41" s="1516"/>
      <c r="H41" s="782" t="s">
        <v>4150</v>
      </c>
      <c r="I41" s="1523"/>
      <c r="J41" s="1516"/>
      <c r="P41" s="652"/>
    </row>
    <row r="42" spans="1:18" ht="66.75" thickBot="1" x14ac:dyDescent="0.35">
      <c r="A42" s="651"/>
      <c r="B42" s="639">
        <v>1</v>
      </c>
      <c r="C42" s="751" t="s">
        <v>48</v>
      </c>
      <c r="D42" s="753" t="s">
        <v>615</v>
      </c>
      <c r="E42" s="752" t="s">
        <v>3021</v>
      </c>
      <c r="F42" s="752" t="s">
        <v>4112</v>
      </c>
      <c r="G42" s="752">
        <v>556</v>
      </c>
      <c r="H42" s="752"/>
      <c r="I42" s="753" t="s">
        <v>4151</v>
      </c>
      <c r="J42" s="752" t="s">
        <v>4152</v>
      </c>
      <c r="P42" s="652"/>
    </row>
    <row r="43" spans="1:18" ht="13.5" customHeight="1" x14ac:dyDescent="0.3">
      <c r="A43" s="651"/>
      <c r="B43"/>
      <c r="C43"/>
      <c r="D43"/>
      <c r="E43"/>
      <c r="F43"/>
      <c r="G43"/>
      <c r="H43"/>
      <c r="I43"/>
      <c r="J43"/>
      <c r="P43" s="652"/>
    </row>
    <row r="44" spans="1:18" x14ac:dyDescent="0.3">
      <c r="A44" s="651"/>
      <c r="B44"/>
      <c r="C44"/>
      <c r="D44"/>
      <c r="E44"/>
      <c r="F44"/>
      <c r="G44"/>
      <c r="H44"/>
      <c r="I44"/>
      <c r="J44"/>
      <c r="P44" s="652"/>
    </row>
    <row r="45" spans="1:18" x14ac:dyDescent="0.3">
      <c r="A45" s="651"/>
      <c r="B45" s="413"/>
      <c r="P45" s="652"/>
    </row>
    <row r="46" spans="1:18" x14ac:dyDescent="0.3">
      <c r="A46" s="651"/>
      <c r="B46" s="653" t="s">
        <v>4315</v>
      </c>
      <c r="P46" s="652"/>
    </row>
    <row r="47" spans="1:18" ht="35.450000000000003" customHeight="1" thickBot="1" x14ac:dyDescent="0.35">
      <c r="A47" s="651"/>
      <c r="B47" s="1513" t="s">
        <v>4316</v>
      </c>
      <c r="C47" s="1513"/>
      <c r="D47" s="1513"/>
      <c r="E47" s="1513"/>
      <c r="F47" s="1513"/>
      <c r="G47" s="1513"/>
      <c r="H47" s="1513"/>
      <c r="I47" s="1513"/>
      <c r="J47" s="1513"/>
      <c r="K47" s="1513"/>
      <c r="L47" s="1513"/>
      <c r="M47" s="1513"/>
      <c r="N47" s="1513"/>
      <c r="P47" s="652"/>
    </row>
    <row r="48" spans="1:18" ht="43.5" thickBot="1" x14ac:dyDescent="0.35">
      <c r="A48" s="651"/>
      <c r="B48" s="584" t="s">
        <v>9</v>
      </c>
      <c r="C48" s="585" t="s">
        <v>12</v>
      </c>
      <c r="D48" s="586" t="s">
        <v>2228</v>
      </c>
      <c r="E48" s="641" t="s">
        <v>4155</v>
      </c>
      <c r="F48" s="587" t="s">
        <v>4156</v>
      </c>
      <c r="G48" s="586" t="s">
        <v>4108</v>
      </c>
      <c r="H48" s="641" t="s">
        <v>4157</v>
      </c>
      <c r="P48" s="652"/>
    </row>
    <row r="49" spans="1:16" ht="33.75" thickBot="1" x14ac:dyDescent="0.35">
      <c r="A49" s="651"/>
      <c r="B49" s="569">
        <v>1</v>
      </c>
      <c r="C49" s="642" t="s">
        <v>4158</v>
      </c>
      <c r="D49" s="643" t="s">
        <v>4159</v>
      </c>
      <c r="E49" s="644" t="s">
        <v>4160</v>
      </c>
      <c r="F49" s="644">
        <v>268</v>
      </c>
      <c r="G49" s="645" t="s">
        <v>4161</v>
      </c>
      <c r="H49" s="646" t="s">
        <v>4317</v>
      </c>
      <c r="P49" s="652"/>
    </row>
    <row r="50" spans="1:16" ht="33.75" thickBot="1" x14ac:dyDescent="0.35">
      <c r="A50" s="651"/>
      <c r="B50" s="639">
        <v>2</v>
      </c>
      <c r="C50" s="647" t="s">
        <v>4166</v>
      </c>
      <c r="D50" s="589" t="s">
        <v>4159</v>
      </c>
      <c r="E50" s="591" t="s">
        <v>4163</v>
      </c>
      <c r="F50" s="590">
        <v>718</v>
      </c>
      <c r="G50" s="588" t="s">
        <v>4164</v>
      </c>
      <c r="H50" s="591" t="s">
        <v>4318</v>
      </c>
      <c r="P50" s="652"/>
    </row>
    <row r="51" spans="1:16" ht="33.75" thickBot="1" x14ac:dyDescent="0.35">
      <c r="A51" s="651"/>
      <c r="B51" s="639">
        <v>3</v>
      </c>
      <c r="C51" s="647" t="s">
        <v>4166</v>
      </c>
      <c r="D51" s="589" t="s">
        <v>4319</v>
      </c>
      <c r="E51" s="590" t="s">
        <v>4320</v>
      </c>
      <c r="F51" s="590">
        <v>249.64</v>
      </c>
      <c r="G51" s="588" t="s">
        <v>4167</v>
      </c>
      <c r="H51" s="591" t="s">
        <v>4321</v>
      </c>
      <c r="P51" s="652"/>
    </row>
    <row r="52" spans="1:16" ht="33.75" thickBot="1" x14ac:dyDescent="0.35">
      <c r="A52" s="651"/>
      <c r="B52" s="639">
        <v>4</v>
      </c>
      <c r="C52" s="647" t="s">
        <v>4169</v>
      </c>
      <c r="D52" s="589" t="s">
        <v>4170</v>
      </c>
      <c r="E52" s="590" t="s">
        <v>4170</v>
      </c>
      <c r="F52" s="590">
        <v>936</v>
      </c>
      <c r="G52" s="588" t="s">
        <v>4171</v>
      </c>
      <c r="H52" s="591" t="s">
        <v>4322</v>
      </c>
      <c r="P52" s="652"/>
    </row>
    <row r="53" spans="1:16" ht="33.75" thickBot="1" x14ac:dyDescent="0.35">
      <c r="A53" s="651"/>
      <c r="B53" s="592">
        <v>5</v>
      </c>
      <c r="C53" s="647" t="s">
        <v>136</v>
      </c>
      <c r="D53" s="589" t="s">
        <v>3891</v>
      </c>
      <c r="E53" s="590" t="s">
        <v>4173</v>
      </c>
      <c r="F53" s="590">
        <v>600</v>
      </c>
      <c r="G53" s="588" t="s">
        <v>4174</v>
      </c>
      <c r="H53" s="591" t="s">
        <v>4175</v>
      </c>
      <c r="P53" s="652"/>
    </row>
    <row r="54" spans="1:16" ht="33.75" thickBot="1" x14ac:dyDescent="0.35">
      <c r="A54" s="651"/>
      <c r="B54" s="592">
        <v>6</v>
      </c>
      <c r="C54" s="647" t="s">
        <v>136</v>
      </c>
      <c r="D54" s="589" t="s">
        <v>4176</v>
      </c>
      <c r="E54" s="590" t="s">
        <v>4177</v>
      </c>
      <c r="F54" s="590">
        <v>1375</v>
      </c>
      <c r="G54" s="588" t="s">
        <v>4174</v>
      </c>
      <c r="H54" s="591" t="s">
        <v>4178</v>
      </c>
      <c r="P54" s="652"/>
    </row>
    <row r="55" spans="1:16" ht="33.75" thickBot="1" x14ac:dyDescent="0.35">
      <c r="A55" s="651"/>
      <c r="B55" s="592">
        <v>7</v>
      </c>
      <c r="C55" s="647" t="s">
        <v>4179</v>
      </c>
      <c r="D55" s="589" t="s">
        <v>4180</v>
      </c>
      <c r="E55" s="590" t="s">
        <v>4181</v>
      </c>
      <c r="F55" s="590">
        <v>61</v>
      </c>
      <c r="G55" s="588" t="s">
        <v>4182</v>
      </c>
      <c r="H55" s="591" t="s">
        <v>4183</v>
      </c>
      <c r="P55" s="652"/>
    </row>
    <row r="56" spans="1:16" ht="33.75" thickBot="1" x14ac:dyDescent="0.35">
      <c r="A56" s="651"/>
      <c r="B56" s="592">
        <v>8</v>
      </c>
      <c r="C56" s="647" t="s">
        <v>336</v>
      </c>
      <c r="D56" s="589" t="s">
        <v>872</v>
      </c>
      <c r="E56" s="590" t="s">
        <v>455</v>
      </c>
      <c r="F56" s="590">
        <v>294</v>
      </c>
      <c r="G56" s="588" t="s">
        <v>4184</v>
      </c>
      <c r="H56" s="591" t="s">
        <v>4323</v>
      </c>
      <c r="P56" s="652"/>
    </row>
    <row r="57" spans="1:16" ht="33.75" thickBot="1" x14ac:dyDescent="0.35">
      <c r="A57" s="651"/>
      <c r="B57" s="592">
        <v>9</v>
      </c>
      <c r="C57" s="647" t="s">
        <v>336</v>
      </c>
      <c r="D57" s="589" t="s">
        <v>872</v>
      </c>
      <c r="E57" s="590" t="s">
        <v>455</v>
      </c>
      <c r="F57" s="590">
        <v>159</v>
      </c>
      <c r="G57" s="588" t="s">
        <v>4186</v>
      </c>
      <c r="H57" s="591" t="s">
        <v>4324</v>
      </c>
      <c r="P57" s="652"/>
    </row>
    <row r="58" spans="1:16" ht="33.75" thickBot="1" x14ac:dyDescent="0.35">
      <c r="A58" s="651"/>
      <c r="B58" s="592">
        <v>10</v>
      </c>
      <c r="C58" s="647" t="s">
        <v>23</v>
      </c>
      <c r="D58" s="589" t="s">
        <v>4188</v>
      </c>
      <c r="E58" s="590" t="s">
        <v>4189</v>
      </c>
      <c r="F58" s="590">
        <v>470</v>
      </c>
      <c r="G58" s="588" t="s">
        <v>4190</v>
      </c>
      <c r="H58" s="591" t="s">
        <v>4325</v>
      </c>
      <c r="P58" s="652"/>
    </row>
    <row r="59" spans="1:16" ht="33.75" thickBot="1" x14ac:dyDescent="0.35">
      <c r="A59" s="651"/>
      <c r="B59" s="592">
        <v>11</v>
      </c>
      <c r="C59" s="647" t="s">
        <v>121</v>
      </c>
      <c r="D59" s="589" t="s">
        <v>4192</v>
      </c>
      <c r="E59" s="590" t="s">
        <v>4193</v>
      </c>
      <c r="F59" s="590">
        <v>135</v>
      </c>
      <c r="G59" s="588" t="s">
        <v>4194</v>
      </c>
      <c r="H59" s="591" t="s">
        <v>4195</v>
      </c>
      <c r="P59" s="652"/>
    </row>
    <row r="60" spans="1:16" ht="33.75" thickBot="1" x14ac:dyDescent="0.35">
      <c r="A60" s="651"/>
      <c r="B60" s="592">
        <v>12</v>
      </c>
      <c r="C60" s="647" t="s">
        <v>4196</v>
      </c>
      <c r="D60" s="589" t="s">
        <v>4197</v>
      </c>
      <c r="E60" s="590" t="s">
        <v>1591</v>
      </c>
      <c r="F60" s="590">
        <v>311</v>
      </c>
      <c r="G60" s="588" t="s">
        <v>4198</v>
      </c>
      <c r="H60" s="591" t="s">
        <v>4195</v>
      </c>
      <c r="P60" s="652"/>
    </row>
    <row r="61" spans="1:16" ht="33.75" thickBot="1" x14ac:dyDescent="0.35">
      <c r="A61" s="651"/>
      <c r="B61" s="592">
        <v>13</v>
      </c>
      <c r="C61" s="647" t="s">
        <v>23</v>
      </c>
      <c r="D61" s="589" t="s">
        <v>4159</v>
      </c>
      <c r="E61" s="590" t="s">
        <v>4326</v>
      </c>
      <c r="F61" s="590">
        <v>618</v>
      </c>
      <c r="G61" s="588" t="s">
        <v>4327</v>
      </c>
      <c r="H61" s="591" t="s">
        <v>4328</v>
      </c>
      <c r="P61" s="652"/>
    </row>
    <row r="62" spans="1:16" x14ac:dyDescent="0.3">
      <c r="A62" s="651"/>
      <c r="B62" s="624"/>
      <c r="P62" s="652"/>
    </row>
    <row r="63" spans="1:16" x14ac:dyDescent="0.3">
      <c r="A63" s="651"/>
      <c r="B63" s="653" t="s">
        <v>4329</v>
      </c>
      <c r="P63" s="652"/>
    </row>
    <row r="64" spans="1:16" x14ac:dyDescent="0.3">
      <c r="A64" s="651"/>
      <c r="B64" s="1487" t="s">
        <v>4330</v>
      </c>
      <c r="C64" s="1487"/>
      <c r="D64" s="1487"/>
      <c r="E64" s="1487"/>
      <c r="F64" s="1487"/>
      <c r="G64" s="1487"/>
      <c r="H64" s="1487"/>
      <c r="I64" s="1487"/>
      <c r="J64" s="1487"/>
      <c r="K64" s="1487"/>
      <c r="L64" s="1487"/>
      <c r="M64" s="1487"/>
      <c r="N64" s="1487"/>
      <c r="P64" s="652"/>
    </row>
    <row r="65" spans="1:16" ht="17.25" thickBot="1" x14ac:dyDescent="0.35">
      <c r="A65" s="651"/>
      <c r="B65" s="574"/>
      <c r="P65" s="652"/>
    </row>
    <row r="66" spans="1:16" ht="17.25" thickBot="1" x14ac:dyDescent="0.35">
      <c r="A66" s="651"/>
      <c r="B66" s="584" t="s">
        <v>9</v>
      </c>
      <c r="C66" s="641" t="s">
        <v>12</v>
      </c>
      <c r="D66" s="641" t="s">
        <v>63</v>
      </c>
      <c r="E66" s="641" t="s">
        <v>4108</v>
      </c>
      <c r="F66" s="641" t="s">
        <v>4128</v>
      </c>
      <c r="P66" s="652"/>
    </row>
    <row r="67" spans="1:16" ht="33.75" thickBot="1" x14ac:dyDescent="0.35">
      <c r="A67" s="651"/>
      <c r="B67" s="640">
        <v>1</v>
      </c>
      <c r="C67" s="783" t="s">
        <v>4331</v>
      </c>
      <c r="D67" s="784" t="s">
        <v>4332</v>
      </c>
      <c r="E67" s="752" t="s">
        <v>4333</v>
      </c>
      <c r="F67" s="752" t="s">
        <v>4118</v>
      </c>
      <c r="P67" s="652"/>
    </row>
    <row r="68" spans="1:16" x14ac:dyDescent="0.3">
      <c r="A68" s="651"/>
      <c r="B68" s="625"/>
      <c r="P68" s="652"/>
    </row>
    <row r="69" spans="1:16" x14ac:dyDescent="0.3">
      <c r="A69" s="651"/>
      <c r="B69" s="625"/>
      <c r="P69" s="652"/>
    </row>
    <row r="70" spans="1:16" x14ac:dyDescent="0.3">
      <c r="A70" s="651"/>
      <c r="B70" s="625"/>
      <c r="P70" s="652"/>
    </row>
    <row r="71" spans="1:16" x14ac:dyDescent="0.3">
      <c r="A71" s="651"/>
      <c r="B71" s="654" t="s">
        <v>4334</v>
      </c>
      <c r="P71" s="652"/>
    </row>
    <row r="72" spans="1:16" x14ac:dyDescent="0.3">
      <c r="A72" s="651"/>
      <c r="B72" s="626"/>
      <c r="P72" s="652"/>
    </row>
    <row r="73" spans="1:16" x14ac:dyDescent="0.3">
      <c r="A73" s="651"/>
      <c r="B73" s="626" t="s">
        <v>4335</v>
      </c>
      <c r="P73" s="652"/>
    </row>
    <row r="74" spans="1:16" x14ac:dyDescent="0.3">
      <c r="A74" s="651"/>
      <c r="B74" s="627" t="s">
        <v>4336</v>
      </c>
      <c r="P74" s="652"/>
    </row>
    <row r="75" spans="1:16" ht="17.25" thickBot="1" x14ac:dyDescent="0.35">
      <c r="A75" s="651"/>
      <c r="B75" s="566"/>
      <c r="P75" s="652"/>
    </row>
    <row r="76" spans="1:16" ht="29.25" thickBot="1" x14ac:dyDescent="0.35">
      <c r="A76" s="651"/>
      <c r="B76" s="593" t="s">
        <v>9</v>
      </c>
      <c r="C76" s="585" t="s">
        <v>12</v>
      </c>
      <c r="D76" s="587" t="s">
        <v>43</v>
      </c>
      <c r="E76" s="585" t="s">
        <v>2228</v>
      </c>
      <c r="F76" s="587" t="s">
        <v>4337</v>
      </c>
      <c r="G76" s="585" t="s">
        <v>4108</v>
      </c>
      <c r="H76" s="587" t="s">
        <v>4338</v>
      </c>
      <c r="P76" s="652"/>
    </row>
    <row r="77" spans="1:16" ht="17.25" thickBot="1" x14ac:dyDescent="0.35">
      <c r="A77" s="651"/>
      <c r="B77" s="594"/>
      <c r="C77" s="588"/>
      <c r="D77" s="591"/>
      <c r="E77" s="588"/>
      <c r="F77" s="591"/>
      <c r="G77" s="588"/>
      <c r="H77" s="591"/>
      <c r="P77" s="652"/>
    </row>
    <row r="78" spans="1:16" x14ac:dyDescent="0.3">
      <c r="A78" s="651"/>
      <c r="B78" s="417"/>
      <c r="P78" s="652"/>
    </row>
    <row r="79" spans="1:16" x14ac:dyDescent="0.3">
      <c r="A79" s="651"/>
      <c r="B79" s="628" t="s">
        <v>4339</v>
      </c>
      <c r="P79" s="652"/>
    </row>
    <row r="80" spans="1:16" x14ac:dyDescent="0.3">
      <c r="A80" s="651"/>
      <c r="B80" s="1514" t="s">
        <v>4340</v>
      </c>
      <c r="C80" s="1514"/>
      <c r="D80" s="1514"/>
      <c r="E80" s="1514"/>
      <c r="F80" s="1514"/>
      <c r="G80" s="1514"/>
      <c r="H80" s="1514"/>
      <c r="I80" s="1514"/>
      <c r="J80" s="1514"/>
      <c r="P80" s="652"/>
    </row>
    <row r="81" spans="1:16" ht="17.25" thickBot="1" x14ac:dyDescent="0.35">
      <c r="A81" s="651"/>
      <c r="B81" s="629"/>
      <c r="P81" s="652"/>
    </row>
    <row r="82" spans="1:16" ht="17.25" thickBot="1" x14ac:dyDescent="0.35">
      <c r="A82" s="651"/>
      <c r="B82" s="584" t="s">
        <v>9</v>
      </c>
      <c r="C82" s="641" t="s">
        <v>12</v>
      </c>
      <c r="D82" s="641" t="s">
        <v>63</v>
      </c>
      <c r="E82" s="641" t="s">
        <v>4108</v>
      </c>
      <c r="F82" s="641" t="s">
        <v>4128</v>
      </c>
      <c r="P82" s="652"/>
    </row>
    <row r="83" spans="1:16" ht="17.25" thickBot="1" x14ac:dyDescent="0.35">
      <c r="A83" s="651"/>
      <c r="B83" s="595">
        <v>1</v>
      </c>
      <c r="C83" s="596"/>
      <c r="D83" s="596"/>
      <c r="E83" s="596"/>
      <c r="F83" s="596"/>
      <c r="P83" s="652"/>
    </row>
    <row r="84" spans="1:16" x14ac:dyDescent="0.3">
      <c r="A84" s="651"/>
      <c r="B84" s="417"/>
      <c r="P84" s="652"/>
    </row>
    <row r="85" spans="1:16" x14ac:dyDescent="0.3">
      <c r="A85" s="651"/>
      <c r="B85" s="417"/>
      <c r="P85" s="652"/>
    </row>
    <row r="86" spans="1:16" x14ac:dyDescent="0.3">
      <c r="A86" s="651"/>
      <c r="B86" s="628" t="s">
        <v>4341</v>
      </c>
      <c r="P86" s="652"/>
    </row>
    <row r="87" spans="1:16" ht="17.25" thickBot="1" x14ac:dyDescent="0.35">
      <c r="A87" s="651"/>
      <c r="B87" s="1487" t="s">
        <v>4342</v>
      </c>
      <c r="C87" s="1487"/>
      <c r="D87" s="1487"/>
      <c r="E87" s="1487"/>
      <c r="F87" s="1487"/>
      <c r="G87" s="1487"/>
      <c r="H87" s="1487"/>
      <c r="I87" s="1487"/>
      <c r="J87" s="1487"/>
      <c r="K87" s="1487"/>
      <c r="P87" s="652"/>
    </row>
    <row r="88" spans="1:16" ht="29.25" thickBot="1" x14ac:dyDescent="0.35">
      <c r="A88" s="651"/>
      <c r="B88" s="584" t="s">
        <v>9</v>
      </c>
      <c r="C88" s="641" t="s">
        <v>12</v>
      </c>
      <c r="D88" s="641" t="s">
        <v>63</v>
      </c>
      <c r="E88" s="641" t="s">
        <v>4107</v>
      </c>
      <c r="F88" s="641" t="s">
        <v>4108</v>
      </c>
      <c r="G88" s="641" t="s">
        <v>4110</v>
      </c>
      <c r="P88" s="652"/>
    </row>
    <row r="89" spans="1:16" ht="17.25" thickBot="1" x14ac:dyDescent="0.35">
      <c r="A89" s="651"/>
      <c r="B89" s="597"/>
      <c r="C89" s="596"/>
      <c r="D89" s="596"/>
      <c r="E89" s="596"/>
      <c r="F89" s="596"/>
      <c r="G89" s="596"/>
      <c r="P89" s="652"/>
    </row>
    <row r="90" spans="1:16" x14ac:dyDescent="0.3">
      <c r="A90" s="651"/>
      <c r="B90" s="413"/>
      <c r="P90" s="652"/>
    </row>
    <row r="91" spans="1:16" x14ac:dyDescent="0.3">
      <c r="A91" s="651"/>
      <c r="B91" s="654" t="s">
        <v>4343</v>
      </c>
      <c r="P91" s="652"/>
    </row>
    <row r="92" spans="1:16" x14ac:dyDescent="0.3">
      <c r="A92" s="651"/>
      <c r="B92" s="566" t="s">
        <v>4344</v>
      </c>
      <c r="P92" s="652"/>
    </row>
    <row r="93" spans="1:16" x14ac:dyDescent="0.3">
      <c r="A93" s="651"/>
      <c r="B93" s="627" t="s">
        <v>4345</v>
      </c>
      <c r="P93" s="652"/>
    </row>
    <row r="94" spans="1:16" ht="17.25" thickBot="1" x14ac:dyDescent="0.35">
      <c r="A94" s="651"/>
      <c r="B94" s="623"/>
      <c r="P94" s="652"/>
    </row>
    <row r="95" spans="1:16" ht="29.25" thickBot="1" x14ac:dyDescent="0.35">
      <c r="A95" s="651"/>
      <c r="B95" s="593" t="s">
        <v>12</v>
      </c>
      <c r="C95" s="587" t="s">
        <v>4210</v>
      </c>
      <c r="D95" s="587" t="s">
        <v>4211</v>
      </c>
      <c r="E95" s="587" t="s">
        <v>4128</v>
      </c>
      <c r="F95" s="587" t="s">
        <v>4212</v>
      </c>
      <c r="P95" s="652"/>
    </row>
    <row r="96" spans="1:16" ht="17.25" thickBot="1" x14ac:dyDescent="0.35">
      <c r="A96" s="651"/>
      <c r="B96" s="597"/>
      <c r="C96" s="598"/>
      <c r="D96" s="598"/>
      <c r="E96" s="598"/>
      <c r="F96" s="655"/>
      <c r="P96" s="652"/>
    </row>
    <row r="97" spans="1:16" ht="17.25" thickBot="1" x14ac:dyDescent="0.35">
      <c r="A97" s="651"/>
      <c r="B97" s="597"/>
      <c r="C97" s="598"/>
      <c r="D97" s="598"/>
      <c r="E97" s="598"/>
      <c r="F97" s="655"/>
      <c r="P97" s="652"/>
    </row>
    <row r="98" spans="1:16" x14ac:dyDescent="0.3">
      <c r="A98" s="651"/>
      <c r="B98" s="417"/>
      <c r="P98" s="652"/>
    </row>
    <row r="99" spans="1:16" x14ac:dyDescent="0.3">
      <c r="A99" s="651"/>
      <c r="B99" s="1486" t="s">
        <v>4346</v>
      </c>
      <c r="C99" s="1487"/>
      <c r="D99" s="1487"/>
      <c r="E99" s="1487"/>
      <c r="F99" s="1487"/>
      <c r="G99" s="1487"/>
      <c r="H99" s="1487"/>
      <c r="I99" s="1487"/>
      <c r="P99" s="652"/>
    </row>
    <row r="100" spans="1:16" x14ac:dyDescent="0.3">
      <c r="A100" s="651"/>
      <c r="B100" s="417"/>
      <c r="P100" s="652"/>
    </row>
    <row r="101" spans="1:16" x14ac:dyDescent="0.3">
      <c r="A101" s="651"/>
      <c r="B101" s="1491" t="s">
        <v>4347</v>
      </c>
      <c r="C101" s="1487"/>
      <c r="D101" s="1487"/>
      <c r="E101" s="1487"/>
      <c r="F101" s="1487"/>
      <c r="G101" s="1487"/>
      <c r="H101" s="1487"/>
      <c r="I101" s="1487"/>
      <c r="P101" s="652"/>
    </row>
    <row r="102" spans="1:16" ht="33.75" thickBot="1" x14ac:dyDescent="0.35">
      <c r="A102" s="651"/>
      <c r="B102" s="574" t="s">
        <v>4348</v>
      </c>
      <c r="P102" s="652"/>
    </row>
    <row r="103" spans="1:16" ht="26.25" thickBot="1" x14ac:dyDescent="0.35">
      <c r="A103" s="651"/>
      <c r="B103" s="656" t="s">
        <v>9</v>
      </c>
      <c r="C103" s="657" t="s">
        <v>4349</v>
      </c>
      <c r="D103" s="658" t="s">
        <v>4350</v>
      </c>
      <c r="E103" s="658" t="s">
        <v>4351</v>
      </c>
      <c r="F103" s="658" t="s">
        <v>4352</v>
      </c>
      <c r="G103" s="658" t="s">
        <v>4353</v>
      </c>
      <c r="H103" s="658" t="s">
        <v>4354</v>
      </c>
      <c r="P103" s="652"/>
    </row>
    <row r="104" spans="1:16" ht="68.25" thickBot="1" x14ac:dyDescent="0.35">
      <c r="A104" s="651"/>
      <c r="B104" s="789">
        <v>1</v>
      </c>
      <c r="C104" s="790" t="s">
        <v>4355</v>
      </c>
      <c r="D104" s="791" t="s">
        <v>4356</v>
      </c>
      <c r="E104" s="791" t="s">
        <v>4357</v>
      </c>
      <c r="F104" s="599" t="s">
        <v>4358</v>
      </c>
      <c r="G104" s="600" t="s">
        <v>4359</v>
      </c>
      <c r="H104" s="791" t="s">
        <v>32</v>
      </c>
      <c r="P104" s="652"/>
    </row>
    <row r="105" spans="1:16" ht="17.25" thickBot="1" x14ac:dyDescent="0.35">
      <c r="A105" s="651"/>
      <c r="B105" s="659"/>
      <c r="C105" s="660"/>
      <c r="D105" s="661"/>
      <c r="E105" s="661"/>
      <c r="F105" s="599"/>
      <c r="G105" s="600"/>
      <c r="H105" s="661"/>
      <c r="P105" s="652"/>
    </row>
    <row r="106" spans="1:16" x14ac:dyDescent="0.3">
      <c r="A106" s="651"/>
      <c r="B106" s="417"/>
      <c r="P106" s="652"/>
    </row>
    <row r="107" spans="1:16" ht="18" x14ac:dyDescent="0.3">
      <c r="A107" s="651"/>
      <c r="B107" s="1509" t="s">
        <v>4360</v>
      </c>
      <c r="C107" s="1487"/>
      <c r="D107" s="1487"/>
      <c r="E107" s="1487"/>
      <c r="F107" s="1487"/>
      <c r="G107" s="1487"/>
      <c r="H107" s="1487"/>
      <c r="I107" s="1487"/>
      <c r="J107" s="1487"/>
      <c r="K107" s="1487"/>
      <c r="P107" s="652"/>
    </row>
    <row r="108" spans="1:16" x14ac:dyDescent="0.3">
      <c r="A108" s="651"/>
      <c r="B108" s="630" t="s">
        <v>4361</v>
      </c>
      <c r="P108" s="652"/>
    </row>
    <row r="109" spans="1:16" x14ac:dyDescent="0.3">
      <c r="A109" s="651"/>
      <c r="B109" s="1487" t="s">
        <v>4362</v>
      </c>
      <c r="C109" s="1487"/>
      <c r="D109" s="1487"/>
      <c r="E109" s="1487"/>
      <c r="F109" s="1487"/>
      <c r="G109" s="1487"/>
      <c r="H109" s="1487"/>
      <c r="I109" s="1487"/>
      <c r="J109" s="1487"/>
      <c r="K109" s="1487"/>
      <c r="P109" s="652"/>
    </row>
    <row r="110" spans="1:16" ht="33" x14ac:dyDescent="0.3">
      <c r="A110" s="651"/>
      <c r="B110" s="574" t="s">
        <v>4363</v>
      </c>
      <c r="P110" s="652"/>
    </row>
    <row r="111" spans="1:16" ht="17.25" thickBot="1" x14ac:dyDescent="0.35">
      <c r="A111" s="651"/>
      <c r="B111" s="574"/>
      <c r="P111" s="652"/>
    </row>
    <row r="112" spans="1:16" ht="39" thickBot="1" x14ac:dyDescent="0.35">
      <c r="A112" s="651"/>
      <c r="B112" s="601" t="s">
        <v>9</v>
      </c>
      <c r="C112" s="602" t="s">
        <v>12</v>
      </c>
      <c r="D112" s="603" t="s">
        <v>71</v>
      </c>
      <c r="E112" s="602" t="s">
        <v>1822</v>
      </c>
      <c r="F112" s="602" t="s">
        <v>63</v>
      </c>
      <c r="G112" s="602" t="s">
        <v>43</v>
      </c>
      <c r="H112" s="602" t="s">
        <v>65</v>
      </c>
      <c r="I112" s="602" t="s">
        <v>4222</v>
      </c>
      <c r="J112" s="602" t="s">
        <v>4128</v>
      </c>
      <c r="K112" s="602" t="s">
        <v>4223</v>
      </c>
      <c r="P112" s="652"/>
    </row>
    <row r="113" spans="1:16" x14ac:dyDescent="0.3">
      <c r="A113" s="651"/>
      <c r="B113" s="1540">
        <v>1</v>
      </c>
      <c r="C113" s="1540" t="s">
        <v>4364</v>
      </c>
      <c r="D113" s="1543" t="s">
        <v>4365</v>
      </c>
      <c r="E113" s="1540" t="s">
        <v>4366</v>
      </c>
      <c r="F113" s="1540" t="s">
        <v>4367</v>
      </c>
      <c r="G113" s="1540" t="s">
        <v>1456</v>
      </c>
      <c r="H113" s="792" t="s">
        <v>4368</v>
      </c>
      <c r="I113" s="1540" t="s">
        <v>4369</v>
      </c>
      <c r="J113" s="1540" t="s">
        <v>4229</v>
      </c>
      <c r="K113" s="1540" t="s">
        <v>4370</v>
      </c>
      <c r="P113" s="652"/>
    </row>
    <row r="114" spans="1:16" ht="17.25" thickBot="1" x14ac:dyDescent="0.35">
      <c r="A114" s="651"/>
      <c r="B114" s="1542"/>
      <c r="C114" s="1541"/>
      <c r="D114" s="1544"/>
      <c r="E114" s="1541"/>
      <c r="F114" s="1541"/>
      <c r="G114" s="1541"/>
      <c r="H114" s="604" t="s">
        <v>4371</v>
      </c>
      <c r="I114" s="1541"/>
      <c r="J114" s="1541"/>
      <c r="K114" s="1541"/>
      <c r="P114" s="652"/>
    </row>
    <row r="115" spans="1:16" ht="27.75" thickBot="1" x14ac:dyDescent="0.35">
      <c r="A115" s="651"/>
      <c r="B115" s="794">
        <v>2</v>
      </c>
      <c r="C115" s="604" t="s">
        <v>1871</v>
      </c>
      <c r="D115" s="605" t="s">
        <v>4372</v>
      </c>
      <c r="E115" s="604" t="s">
        <v>4373</v>
      </c>
      <c r="F115" s="604" t="s">
        <v>2992</v>
      </c>
      <c r="G115" s="604" t="s">
        <v>1456</v>
      </c>
      <c r="H115" s="604"/>
      <c r="I115" s="604"/>
      <c r="J115" s="604" t="s">
        <v>4229</v>
      </c>
      <c r="K115" s="604"/>
      <c r="P115" s="652"/>
    </row>
    <row r="116" spans="1:16" x14ac:dyDescent="0.3">
      <c r="A116" s="651"/>
      <c r="B116" s="793"/>
      <c r="P116" s="652"/>
    </row>
    <row r="117" spans="1:16" x14ac:dyDescent="0.3">
      <c r="A117" s="651"/>
      <c r="B117" s="574"/>
      <c r="P117" s="652"/>
    </row>
    <row r="118" spans="1:16" x14ac:dyDescent="0.3">
      <c r="A118" s="651"/>
      <c r="B118" s="630" t="s">
        <v>4374</v>
      </c>
      <c r="P118" s="652"/>
    </row>
    <row r="119" spans="1:16" x14ac:dyDescent="0.3">
      <c r="A119" s="651"/>
      <c r="B119" s="1512" t="s">
        <v>4375</v>
      </c>
      <c r="C119" s="1487"/>
      <c r="D119" s="1487"/>
      <c r="E119" s="1487"/>
      <c r="F119" s="1487"/>
      <c r="G119" s="1487"/>
      <c r="H119" s="1487"/>
      <c r="I119" s="1487"/>
      <c r="J119" s="1487"/>
      <c r="K119" s="1487"/>
      <c r="P119" s="652"/>
    </row>
    <row r="120" spans="1:16" x14ac:dyDescent="0.3">
      <c r="A120" s="651"/>
      <c r="B120" s="574" t="s">
        <v>4376</v>
      </c>
      <c r="P120" s="652"/>
    </row>
    <row r="121" spans="1:16" ht="17.25" thickBot="1" x14ac:dyDescent="0.35">
      <c r="A121" s="651"/>
      <c r="B121" s="574"/>
      <c r="P121" s="652"/>
    </row>
    <row r="122" spans="1:16" ht="26.25" thickBot="1" x14ac:dyDescent="0.35">
      <c r="A122" s="651"/>
      <c r="B122" s="759" t="s">
        <v>9</v>
      </c>
      <c r="C122" s="606" t="s">
        <v>12</v>
      </c>
      <c r="D122" s="606" t="s">
        <v>4249</v>
      </c>
      <c r="E122" s="606" t="s">
        <v>63</v>
      </c>
      <c r="F122" s="606" t="s">
        <v>67</v>
      </c>
      <c r="G122" s="606" t="s">
        <v>43</v>
      </c>
      <c r="H122" s="606" t="s">
        <v>66</v>
      </c>
      <c r="I122" s="606" t="s">
        <v>4250</v>
      </c>
      <c r="J122" s="606" t="s">
        <v>4251</v>
      </c>
      <c r="P122" s="652"/>
    </row>
    <row r="123" spans="1:16" ht="27.75" thickBot="1" x14ac:dyDescent="0.35">
      <c r="A123" s="651"/>
      <c r="B123" s="607">
        <v>1</v>
      </c>
      <c r="C123" s="608" t="s">
        <v>3107</v>
      </c>
      <c r="D123" s="608" t="s">
        <v>4377</v>
      </c>
      <c r="E123" s="608" t="s">
        <v>4378</v>
      </c>
      <c r="F123" s="610">
        <v>44678</v>
      </c>
      <c r="G123" s="609" t="s">
        <v>1025</v>
      </c>
      <c r="H123" s="608" t="s">
        <v>4379</v>
      </c>
      <c r="I123" s="608" t="s">
        <v>4380</v>
      </c>
      <c r="J123" s="608" t="s">
        <v>4381</v>
      </c>
      <c r="P123" s="652"/>
    </row>
    <row r="124" spans="1:16" ht="17.25" thickBot="1" x14ac:dyDescent="0.35">
      <c r="A124" s="651"/>
      <c r="B124" s="607">
        <v>2</v>
      </c>
      <c r="C124" s="798" t="s">
        <v>4166</v>
      </c>
      <c r="D124" s="798" t="s">
        <v>4382</v>
      </c>
      <c r="E124" s="798" t="s">
        <v>3111</v>
      </c>
      <c r="F124" s="799">
        <v>44665</v>
      </c>
      <c r="G124" s="800" t="s">
        <v>1025</v>
      </c>
      <c r="H124" s="798" t="s">
        <v>2534</v>
      </c>
      <c r="I124" s="801">
        <v>3400</v>
      </c>
      <c r="J124" s="798"/>
      <c r="P124" s="652"/>
    </row>
    <row r="125" spans="1:16" x14ac:dyDescent="0.3">
      <c r="A125" s="651"/>
      <c r="B125" s="574"/>
      <c r="P125" s="652"/>
    </row>
    <row r="126" spans="1:16" x14ac:dyDescent="0.3">
      <c r="A126" s="651"/>
      <c r="B126" s="574"/>
      <c r="P126" s="652"/>
    </row>
    <row r="127" spans="1:16" x14ac:dyDescent="0.3">
      <c r="A127" s="651"/>
      <c r="B127" s="630" t="s">
        <v>4383</v>
      </c>
      <c r="P127" s="652"/>
    </row>
    <row r="128" spans="1:16" x14ac:dyDescent="0.3">
      <c r="A128" s="651"/>
      <c r="B128" s="1491" t="s">
        <v>4384</v>
      </c>
      <c r="C128" s="1487"/>
      <c r="D128" s="1487"/>
      <c r="E128" s="1487"/>
      <c r="F128" s="1487"/>
      <c r="G128" s="1487"/>
      <c r="H128" s="1487"/>
      <c r="I128" s="1487"/>
      <c r="J128" s="1487"/>
      <c r="P128" s="652"/>
    </row>
    <row r="129" spans="1:16" x14ac:dyDescent="0.3">
      <c r="A129" s="651"/>
      <c r="B129" s="574"/>
      <c r="P129" s="652"/>
    </row>
    <row r="130" spans="1:16" x14ac:dyDescent="0.3">
      <c r="A130" s="651"/>
      <c r="B130" s="574" t="s">
        <v>4385</v>
      </c>
      <c r="P130" s="652"/>
    </row>
    <row r="131" spans="1:16" ht="17.25" thickBot="1" x14ac:dyDescent="0.35">
      <c r="A131" s="651"/>
      <c r="B131" s="574"/>
      <c r="P131" s="652"/>
    </row>
    <row r="132" spans="1:16" ht="45.75" thickBot="1" x14ac:dyDescent="0.35">
      <c r="A132" s="651"/>
      <c r="B132" s="611" t="s">
        <v>9</v>
      </c>
      <c r="C132" s="638" t="s">
        <v>12</v>
      </c>
      <c r="D132" s="638" t="s">
        <v>71</v>
      </c>
      <c r="E132" s="638" t="s">
        <v>63</v>
      </c>
      <c r="F132" s="638" t="s">
        <v>4262</v>
      </c>
      <c r="G132" s="638" t="s">
        <v>43</v>
      </c>
      <c r="H132" s="638" t="s">
        <v>65</v>
      </c>
      <c r="I132" s="638" t="s">
        <v>4263</v>
      </c>
      <c r="P132" s="652"/>
    </row>
    <row r="133" spans="1:16" ht="18" thickBot="1" x14ac:dyDescent="0.35">
      <c r="A133" s="651"/>
      <c r="B133" s="662"/>
      <c r="C133" s="663"/>
      <c r="D133" s="663"/>
      <c r="E133" s="663"/>
      <c r="F133" s="663"/>
      <c r="G133" s="663"/>
      <c r="H133" s="663"/>
      <c r="I133" s="663"/>
      <c r="P133" s="652"/>
    </row>
    <row r="134" spans="1:16" x14ac:dyDescent="0.3">
      <c r="A134" s="651"/>
      <c r="B134" s="574"/>
      <c r="P134" s="652"/>
    </row>
    <row r="135" spans="1:16" x14ac:dyDescent="0.3">
      <c r="A135" s="651"/>
      <c r="B135" s="574"/>
      <c r="P135" s="652"/>
    </row>
    <row r="136" spans="1:16" x14ac:dyDescent="0.3">
      <c r="A136" s="651"/>
      <c r="B136" s="630" t="s">
        <v>4386</v>
      </c>
      <c r="P136" s="652"/>
    </row>
    <row r="137" spans="1:16" x14ac:dyDescent="0.3">
      <c r="A137" s="651"/>
      <c r="B137" s="1513" t="s">
        <v>4384</v>
      </c>
      <c r="C137" s="1487"/>
      <c r="D137" s="1487"/>
      <c r="E137" s="1487"/>
      <c r="F137" s="1487"/>
      <c r="G137" s="1487"/>
      <c r="H137" s="1487"/>
      <c r="I137" s="1487"/>
      <c r="P137" s="652"/>
    </row>
    <row r="138" spans="1:16" x14ac:dyDescent="0.3">
      <c r="A138" s="651"/>
      <c r="B138" s="574"/>
      <c r="P138" s="652"/>
    </row>
    <row r="139" spans="1:16" x14ac:dyDescent="0.3">
      <c r="A139" s="651"/>
      <c r="B139" s="574" t="s">
        <v>590</v>
      </c>
      <c r="C139" s="574" t="s">
        <v>4387</v>
      </c>
      <c r="P139" s="652"/>
    </row>
    <row r="140" spans="1:16" ht="17.25" thickBot="1" x14ac:dyDescent="0.35">
      <c r="A140" s="651"/>
      <c r="B140" s="574"/>
      <c r="P140" s="652"/>
    </row>
    <row r="141" spans="1:16" ht="30.75" thickBot="1" x14ac:dyDescent="0.35">
      <c r="A141" s="651"/>
      <c r="B141" s="612" t="s">
        <v>9</v>
      </c>
      <c r="C141" s="638" t="s">
        <v>12</v>
      </c>
      <c r="D141" s="638" t="s">
        <v>71</v>
      </c>
      <c r="E141" s="638" t="s">
        <v>63</v>
      </c>
      <c r="F141" s="638" t="s">
        <v>4388</v>
      </c>
      <c r="G141" s="638" t="s">
        <v>4389</v>
      </c>
      <c r="P141" s="652"/>
    </row>
    <row r="142" spans="1:16" ht="18" thickBot="1" x14ac:dyDescent="0.35">
      <c r="A142" s="651"/>
      <c r="B142" s="613"/>
      <c r="C142" s="614"/>
      <c r="D142" s="614"/>
      <c r="E142" s="614"/>
      <c r="F142" s="614"/>
      <c r="G142" s="614"/>
      <c r="P142" s="652"/>
    </row>
    <row r="143" spans="1:16" x14ac:dyDescent="0.3">
      <c r="A143" s="651"/>
      <c r="B143" s="574"/>
      <c r="P143" s="652"/>
    </row>
    <row r="144" spans="1:16" x14ac:dyDescent="0.3">
      <c r="A144" s="651"/>
      <c r="B144" s="630" t="s">
        <v>4390</v>
      </c>
      <c r="P144" s="652"/>
    </row>
    <row r="145" spans="1:16" x14ac:dyDescent="0.3">
      <c r="A145" s="651"/>
      <c r="B145" s="1491" t="s">
        <v>4384</v>
      </c>
      <c r="C145" s="1487"/>
      <c r="D145" s="1487"/>
      <c r="E145" s="1487"/>
      <c r="F145" s="1487"/>
      <c r="G145" s="1487"/>
      <c r="H145" s="1487"/>
      <c r="I145" s="1487"/>
      <c r="J145" s="1487"/>
      <c r="P145" s="652"/>
    </row>
    <row r="146" spans="1:16" x14ac:dyDescent="0.3">
      <c r="A146" s="651"/>
      <c r="B146" s="631"/>
      <c r="P146" s="652"/>
    </row>
    <row r="147" spans="1:16" x14ac:dyDescent="0.3">
      <c r="A147" s="651"/>
      <c r="B147" s="630" t="s">
        <v>4391</v>
      </c>
      <c r="P147" s="652"/>
    </row>
    <row r="148" spans="1:16" x14ac:dyDescent="0.3">
      <c r="A148" s="651"/>
      <c r="B148" s="1491" t="s">
        <v>4384</v>
      </c>
      <c r="C148" s="1487"/>
      <c r="D148" s="1487"/>
      <c r="E148" s="1487"/>
      <c r="F148" s="1487"/>
      <c r="G148" s="1487"/>
      <c r="H148" s="1487"/>
      <c r="I148" s="1487"/>
      <c r="J148" s="1487"/>
      <c r="P148" s="652"/>
    </row>
    <row r="149" spans="1:16" ht="17.25" thickBot="1" x14ac:dyDescent="0.35">
      <c r="A149" s="651"/>
      <c r="B149" s="574" t="s">
        <v>4392</v>
      </c>
      <c r="P149" s="652"/>
    </row>
    <row r="150" spans="1:16" ht="17.25" thickBot="1" x14ac:dyDescent="0.35">
      <c r="A150" s="651"/>
      <c r="B150" s="615" t="s">
        <v>9</v>
      </c>
      <c r="C150" s="705" t="s">
        <v>4393</v>
      </c>
      <c r="D150" s="705" t="s">
        <v>4394</v>
      </c>
      <c r="E150" s="706" t="s">
        <v>4395</v>
      </c>
      <c r="F150" s="706" t="s">
        <v>4396</v>
      </c>
      <c r="G150" s="706" t="s">
        <v>4397</v>
      </c>
      <c r="P150" s="652"/>
    </row>
    <row r="151" spans="1:16" ht="17.25" thickBot="1" x14ac:dyDescent="0.35">
      <c r="A151" s="651"/>
      <c r="B151" s="1488"/>
      <c r="C151" s="1488"/>
      <c r="D151" s="1488"/>
      <c r="E151" s="616"/>
      <c r="F151" s="616"/>
      <c r="G151" s="1488"/>
      <c r="P151" s="652"/>
    </row>
    <row r="152" spans="1:16" ht="17.25" thickBot="1" x14ac:dyDescent="0.35">
      <c r="A152" s="651"/>
      <c r="B152" s="1489"/>
      <c r="C152" s="1489"/>
      <c r="D152" s="1489"/>
      <c r="E152" s="616"/>
      <c r="F152" s="616"/>
      <c r="G152" s="1489"/>
      <c r="P152" s="652"/>
    </row>
    <row r="153" spans="1:16" x14ac:dyDescent="0.3">
      <c r="A153" s="651"/>
      <c r="B153"/>
      <c r="C153"/>
      <c r="D153"/>
      <c r="E153"/>
      <c r="F153"/>
      <c r="G153"/>
      <c r="P153" s="652"/>
    </row>
    <row r="154" spans="1:16" x14ac:dyDescent="0.3">
      <c r="A154" s="651"/>
      <c r="B154" s="574"/>
      <c r="P154" s="652"/>
    </row>
    <row r="155" spans="1:16" x14ac:dyDescent="0.3">
      <c r="A155" s="651"/>
      <c r="B155" s="574"/>
      <c r="P155" s="652"/>
    </row>
    <row r="156" spans="1:16" x14ac:dyDescent="0.3">
      <c r="A156" s="651"/>
      <c r="B156" s="630" t="s">
        <v>4398</v>
      </c>
      <c r="P156" s="652"/>
    </row>
    <row r="157" spans="1:16" x14ac:dyDescent="0.3">
      <c r="A157" s="651"/>
      <c r="B157" s="1491" t="s">
        <v>4399</v>
      </c>
      <c r="C157" s="1487"/>
      <c r="D157" s="1487"/>
      <c r="E157" s="1487"/>
      <c r="F157" s="1487"/>
      <c r="G157" s="1487"/>
      <c r="H157" s="1487"/>
      <c r="I157" s="1487"/>
      <c r="P157" s="652"/>
    </row>
    <row r="158" spans="1:16" x14ac:dyDescent="0.3">
      <c r="A158" s="651"/>
      <c r="B158" s="574"/>
      <c r="P158" s="652"/>
    </row>
    <row r="159" spans="1:16" x14ac:dyDescent="0.3">
      <c r="A159" s="651"/>
      <c r="B159" s="574" t="s">
        <v>4336</v>
      </c>
      <c r="P159" s="652"/>
    </row>
    <row r="160" spans="1:16" ht="17.25" thickBot="1" x14ac:dyDescent="0.35">
      <c r="A160" s="651"/>
      <c r="B160" s="574"/>
      <c r="P160" s="652"/>
    </row>
    <row r="161" spans="1:16" ht="45" customHeight="1" thickBot="1" x14ac:dyDescent="0.35">
      <c r="A161" s="651"/>
      <c r="B161" s="612" t="s">
        <v>9</v>
      </c>
      <c r="C161" s="638" t="s">
        <v>12</v>
      </c>
      <c r="D161" s="638" t="s">
        <v>63</v>
      </c>
      <c r="E161" s="638" t="s">
        <v>43</v>
      </c>
      <c r="F161" s="638" t="s">
        <v>4400</v>
      </c>
      <c r="G161" s="638" t="s">
        <v>4401</v>
      </c>
      <c r="H161" s="638" t="s">
        <v>4402</v>
      </c>
      <c r="I161" s="1526" t="s">
        <v>4403</v>
      </c>
      <c r="J161" s="1527"/>
      <c r="K161" s="638" t="s">
        <v>4128</v>
      </c>
      <c r="P161" s="652"/>
    </row>
    <row r="162" spans="1:16" ht="18" thickBot="1" x14ac:dyDescent="0.35">
      <c r="A162" s="651"/>
      <c r="B162" s="613"/>
      <c r="C162" s="614"/>
      <c r="D162" s="614"/>
      <c r="E162" s="614"/>
      <c r="F162" s="614"/>
      <c r="G162" s="614"/>
      <c r="H162" s="614"/>
      <c r="I162" s="617" t="s">
        <v>4404</v>
      </c>
      <c r="J162" s="617" t="s">
        <v>4405</v>
      </c>
      <c r="K162" s="618"/>
      <c r="P162" s="652"/>
    </row>
    <row r="163" spans="1:16" ht="17.25" x14ac:dyDescent="0.3">
      <c r="A163" s="651"/>
      <c r="B163" s="664"/>
      <c r="C163" s="664"/>
      <c r="D163" s="664"/>
      <c r="E163" s="664"/>
      <c r="F163" s="664"/>
      <c r="G163" s="664"/>
      <c r="H163" s="664"/>
      <c r="I163" s="664"/>
      <c r="J163" s="664"/>
      <c r="K163" s="664"/>
      <c r="P163" s="652"/>
    </row>
    <row r="164" spans="1:16" x14ac:dyDescent="0.3">
      <c r="A164" s="651"/>
      <c r="B164" s="632"/>
      <c r="P164" s="652"/>
    </row>
    <row r="165" spans="1:16" x14ac:dyDescent="0.3">
      <c r="A165" s="651"/>
      <c r="B165" s="633" t="s">
        <v>4406</v>
      </c>
      <c r="P165" s="652"/>
    </row>
    <row r="166" spans="1:16" x14ac:dyDescent="0.3">
      <c r="A166" s="651"/>
      <c r="B166" s="1507" t="s">
        <v>4407</v>
      </c>
      <c r="C166" s="1507"/>
      <c r="D166" s="1507"/>
      <c r="E166" s="1507"/>
      <c r="F166" s="1507"/>
      <c r="G166" s="1507"/>
      <c r="H166" s="1507"/>
      <c r="I166" s="1507"/>
      <c r="P166" s="652"/>
    </row>
    <row r="167" spans="1:16" x14ac:dyDescent="0.3">
      <c r="A167" s="651"/>
      <c r="B167" s="574" t="s">
        <v>4408</v>
      </c>
      <c r="P167" s="652"/>
    </row>
    <row r="168" spans="1:16" ht="17.25" thickBot="1" x14ac:dyDescent="0.35">
      <c r="A168" s="651"/>
      <c r="B168" s="574"/>
      <c r="P168" s="652"/>
    </row>
    <row r="169" spans="1:16" ht="17.25" thickBot="1" x14ac:dyDescent="0.35">
      <c r="A169" s="651"/>
      <c r="B169" s="754" t="s">
        <v>9</v>
      </c>
      <c r="C169" s="755" t="s">
        <v>12</v>
      </c>
      <c r="D169" s="755" t="s">
        <v>63</v>
      </c>
      <c r="E169" s="755" t="s">
        <v>43</v>
      </c>
      <c r="F169" s="755" t="s">
        <v>4409</v>
      </c>
      <c r="G169" s="755" t="s">
        <v>4410</v>
      </c>
      <c r="H169" s="755" t="s">
        <v>4128</v>
      </c>
      <c r="P169" s="652"/>
    </row>
    <row r="170" spans="1:16" ht="17.25" thickBot="1" x14ac:dyDescent="0.35">
      <c r="A170" s="651"/>
      <c r="B170" s="756"/>
      <c r="C170" s="757"/>
      <c r="D170" s="757"/>
      <c r="E170" s="757"/>
      <c r="F170" s="757"/>
      <c r="G170" s="757"/>
      <c r="H170" s="757"/>
      <c r="P170" s="652"/>
    </row>
    <row r="171" spans="1:16" x14ac:dyDescent="0.3">
      <c r="A171" s="651"/>
      <c r="B171" s="628"/>
      <c r="P171" s="652"/>
    </row>
    <row r="172" spans="1:16" x14ac:dyDescent="0.3">
      <c r="A172" s="651"/>
      <c r="B172" s="1508" t="s">
        <v>4411</v>
      </c>
      <c r="C172" s="1508"/>
      <c r="D172" s="1508"/>
      <c r="E172" s="1508"/>
      <c r="F172" s="1508"/>
      <c r="G172" s="1508"/>
      <c r="H172" s="1508"/>
      <c r="I172" s="1508"/>
      <c r="P172" s="652"/>
    </row>
    <row r="173" spans="1:16" ht="17.25" thickBot="1" x14ac:dyDescent="0.35">
      <c r="A173" s="651"/>
      <c r="C173" s="417" t="s">
        <v>4412</v>
      </c>
      <c r="P173" s="652"/>
    </row>
    <row r="174" spans="1:16" ht="29.25" thickBot="1" x14ac:dyDescent="0.35">
      <c r="A174" s="651"/>
      <c r="B174" s="619" t="s">
        <v>9</v>
      </c>
      <c r="C174" s="620" t="s">
        <v>4393</v>
      </c>
      <c r="D174" s="620" t="s">
        <v>4394</v>
      </c>
      <c r="E174" s="620" t="s">
        <v>4413</v>
      </c>
      <c r="F174" s="620" t="s">
        <v>4414</v>
      </c>
      <c r="G174" s="620" t="s">
        <v>4415</v>
      </c>
      <c r="H174" s="620" t="s">
        <v>4416</v>
      </c>
      <c r="P174" s="652"/>
    </row>
    <row r="175" spans="1:16" ht="17.25" thickBot="1" x14ac:dyDescent="0.35">
      <c r="A175" s="651"/>
      <c r="B175" s="1528"/>
      <c r="C175" s="1528"/>
      <c r="D175" s="1528"/>
      <c r="E175" s="622"/>
      <c r="F175" s="1528"/>
      <c r="G175" s="1528"/>
      <c r="H175" s="622"/>
      <c r="P175" s="652"/>
    </row>
    <row r="176" spans="1:16" ht="17.25" thickBot="1" x14ac:dyDescent="0.35">
      <c r="A176" s="651"/>
      <c r="B176" s="1529"/>
      <c r="C176" s="1529"/>
      <c r="D176" s="1529"/>
      <c r="E176" s="622"/>
      <c r="F176" s="1529"/>
      <c r="G176" s="1529"/>
      <c r="H176" s="622"/>
      <c r="P176" s="652"/>
    </row>
    <row r="177" spans="1:16" x14ac:dyDescent="0.3">
      <c r="A177" s="651"/>
      <c r="B177" s="1529"/>
      <c r="C177" s="1529"/>
      <c r="D177" s="1529"/>
      <c r="E177" s="621"/>
      <c r="F177" s="1529"/>
      <c r="G177" s="1529"/>
      <c r="H177" s="1528"/>
      <c r="P177" s="652"/>
    </row>
    <row r="178" spans="1:16" x14ac:dyDescent="0.3">
      <c r="A178" s="651"/>
      <c r="B178" s="1529"/>
      <c r="C178" s="1529"/>
      <c r="D178" s="1529"/>
      <c r="E178" s="621"/>
      <c r="F178" s="1529"/>
      <c r="G178" s="1529"/>
      <c r="H178" s="1529"/>
      <c r="P178" s="652"/>
    </row>
    <row r="179" spans="1:16" x14ac:dyDescent="0.3">
      <c r="A179" s="651"/>
      <c r="B179" s="1529"/>
      <c r="C179" s="1529"/>
      <c r="D179" s="1529"/>
      <c r="E179" s="621"/>
      <c r="F179" s="1529"/>
      <c r="G179" s="1529"/>
      <c r="H179" s="1529"/>
      <c r="P179" s="652"/>
    </row>
    <row r="180" spans="1:16" x14ac:dyDescent="0.3">
      <c r="A180" s="651"/>
      <c r="B180" s="1529"/>
      <c r="C180" s="1529"/>
      <c r="D180" s="1529"/>
      <c r="E180" s="621"/>
      <c r="F180" s="1529"/>
      <c r="G180" s="1529"/>
      <c r="H180" s="1529"/>
      <c r="P180" s="652"/>
    </row>
    <row r="181" spans="1:16" ht="17.25" thickBot="1" x14ac:dyDescent="0.35">
      <c r="A181" s="651"/>
      <c r="B181" s="1530"/>
      <c r="C181" s="1530"/>
      <c r="D181" s="1530"/>
      <c r="E181" s="622"/>
      <c r="F181" s="1530"/>
      <c r="G181" s="1530"/>
      <c r="H181" s="1530"/>
      <c r="P181" s="652"/>
    </row>
    <row r="182" spans="1:16" x14ac:dyDescent="0.3">
      <c r="A182" s="651"/>
      <c r="B182" s="417"/>
      <c r="P182" s="652"/>
    </row>
    <row r="183" spans="1:16" x14ac:dyDescent="0.3">
      <c r="A183" s="651"/>
      <c r="B183" s="417"/>
      <c r="P183" s="652"/>
    </row>
    <row r="184" spans="1:16" x14ac:dyDescent="0.3">
      <c r="A184" s="651"/>
      <c r="B184" s="417"/>
      <c r="P184" s="652"/>
    </row>
    <row r="185" spans="1:16" ht="18" x14ac:dyDescent="0.3">
      <c r="A185" s="651"/>
      <c r="B185" s="1509" t="s">
        <v>4417</v>
      </c>
      <c r="C185" s="1509"/>
      <c r="D185" s="1509"/>
      <c r="E185" s="1509"/>
      <c r="F185" s="1509"/>
      <c r="G185" s="1509"/>
      <c r="H185" s="1509"/>
      <c r="I185" s="1509"/>
      <c r="P185" s="652"/>
    </row>
    <row r="186" spans="1:16" x14ac:dyDescent="0.3">
      <c r="A186" s="651"/>
      <c r="B186" s="665"/>
      <c r="P186" s="652"/>
    </row>
    <row r="187" spans="1:16" x14ac:dyDescent="0.3">
      <c r="A187" s="651"/>
      <c r="B187" s="666" t="s">
        <v>4418</v>
      </c>
      <c r="P187" s="652"/>
    </row>
    <row r="188" spans="1:16" x14ac:dyDescent="0.3">
      <c r="A188" s="651"/>
      <c r="B188" s="666"/>
      <c r="P188" s="652"/>
    </row>
    <row r="189" spans="1:16" x14ac:dyDescent="0.3">
      <c r="A189" s="651"/>
      <c r="B189" s="1510" t="s">
        <v>4419</v>
      </c>
      <c r="C189" s="1511"/>
      <c r="D189" s="1511"/>
      <c r="E189" s="1511"/>
      <c r="F189" s="1511"/>
      <c r="G189" s="1511"/>
      <c r="H189" s="1511"/>
      <c r="P189" s="652"/>
    </row>
    <row r="190" spans="1:16" x14ac:dyDescent="0.3">
      <c r="A190" s="651"/>
      <c r="B190" s="1491" t="s">
        <v>4420</v>
      </c>
      <c r="C190" s="1487"/>
      <c r="D190" s="1487"/>
      <c r="E190" s="1487"/>
      <c r="F190" s="1487"/>
      <c r="G190" s="1487"/>
      <c r="H190" s="1487"/>
      <c r="I190" s="1487"/>
      <c r="P190" s="652"/>
    </row>
    <row r="191" spans="1:16" x14ac:dyDescent="0.3">
      <c r="A191" s="651"/>
      <c r="B191" s="667"/>
      <c r="P191" s="652"/>
    </row>
    <row r="192" spans="1:16" x14ac:dyDescent="0.3">
      <c r="A192" s="651"/>
      <c r="B192" s="665" t="s">
        <v>4421</v>
      </c>
      <c r="P192" s="652"/>
    </row>
    <row r="193" spans="1:16" x14ac:dyDescent="0.3">
      <c r="A193" s="651"/>
      <c r="B193" s="665"/>
      <c r="P193" s="652"/>
    </row>
    <row r="194" spans="1:16" ht="17.25" thickBot="1" x14ac:dyDescent="0.35">
      <c r="A194" s="651"/>
      <c r="B194" s="668"/>
      <c r="P194" s="652"/>
    </row>
    <row r="195" spans="1:16" ht="41.25" thickBot="1" x14ac:dyDescent="0.35">
      <c r="A195" s="651"/>
      <c r="B195" s="669" t="s">
        <v>9</v>
      </c>
      <c r="C195" s="670" t="s">
        <v>12</v>
      </c>
      <c r="D195" s="670" t="s">
        <v>63</v>
      </c>
      <c r="E195" s="670" t="s">
        <v>71</v>
      </c>
      <c r="F195" s="670" t="s">
        <v>4270</v>
      </c>
      <c r="G195" s="670" t="s">
        <v>4271</v>
      </c>
      <c r="P195" s="652"/>
    </row>
    <row r="196" spans="1:16" ht="17.25" thickBot="1" x14ac:dyDescent="0.35">
      <c r="A196" s="651"/>
      <c r="B196" s="671">
        <v>1</v>
      </c>
      <c r="C196" s="672"/>
      <c r="D196" s="672"/>
      <c r="E196" s="672"/>
      <c r="F196" s="672"/>
      <c r="G196" s="672"/>
      <c r="P196" s="652"/>
    </row>
    <row r="197" spans="1:16" x14ac:dyDescent="0.3">
      <c r="A197" s="651"/>
      <c r="B197" s="673"/>
      <c r="P197" s="652"/>
    </row>
    <row r="198" spans="1:16" x14ac:dyDescent="0.3">
      <c r="A198" s="651"/>
      <c r="B198" s="1486" t="s">
        <v>4422</v>
      </c>
      <c r="C198" s="1486"/>
      <c r="D198" s="1486"/>
      <c r="E198" s="1486"/>
      <c r="F198" s="1486"/>
      <c r="G198" s="1486"/>
      <c r="P198" s="652"/>
    </row>
    <row r="199" spans="1:16" x14ac:dyDescent="0.3">
      <c r="A199" s="651"/>
      <c r="B199" s="674" t="s">
        <v>4423</v>
      </c>
      <c r="P199" s="652"/>
    </row>
    <row r="200" spans="1:16" x14ac:dyDescent="0.3">
      <c r="A200" s="651"/>
      <c r="B200" s="675"/>
      <c r="P200" s="652"/>
    </row>
    <row r="201" spans="1:16" ht="17.25" thickBot="1" x14ac:dyDescent="0.35">
      <c r="A201" s="651"/>
      <c r="B201" s="665" t="s">
        <v>4376</v>
      </c>
      <c r="P201" s="652"/>
    </row>
    <row r="202" spans="1:16" ht="27.75" thickBot="1" x14ac:dyDescent="0.35">
      <c r="A202" s="651"/>
      <c r="B202" s="676" t="s">
        <v>4274</v>
      </c>
      <c r="C202" s="677" t="s">
        <v>12</v>
      </c>
      <c r="D202" s="677" t="s">
        <v>71</v>
      </c>
      <c r="E202" s="677" t="s">
        <v>62</v>
      </c>
      <c r="F202" s="677" t="s">
        <v>63</v>
      </c>
      <c r="G202" s="677" t="s">
        <v>43</v>
      </c>
      <c r="H202" s="677" t="s">
        <v>4424</v>
      </c>
      <c r="I202" s="677" t="s">
        <v>4425</v>
      </c>
      <c r="J202" s="677" t="s">
        <v>4426</v>
      </c>
      <c r="K202" s="677" t="s">
        <v>4427</v>
      </c>
      <c r="L202" s="677" t="s">
        <v>4428</v>
      </c>
      <c r="M202" s="677" t="s">
        <v>4429</v>
      </c>
      <c r="P202" s="652"/>
    </row>
    <row r="203" spans="1:16" ht="17.25" thickBot="1" x14ac:dyDescent="0.35">
      <c r="A203" s="651"/>
      <c r="B203" s="678"/>
      <c r="C203" s="679"/>
      <c r="D203" s="680"/>
      <c r="E203" s="680"/>
      <c r="F203" s="680"/>
      <c r="G203" s="680"/>
      <c r="H203" s="680"/>
      <c r="I203" s="680"/>
      <c r="J203" s="680"/>
      <c r="K203" s="680"/>
      <c r="L203" s="680"/>
      <c r="M203" s="680"/>
      <c r="P203" s="652"/>
    </row>
    <row r="204" spans="1:16" x14ac:dyDescent="0.3">
      <c r="A204" s="651"/>
      <c r="B204" s="681"/>
      <c r="P204" s="652"/>
    </row>
    <row r="205" spans="1:16" x14ac:dyDescent="0.3">
      <c r="A205" s="651"/>
      <c r="B205" s="682"/>
      <c r="P205" s="652"/>
    </row>
    <row r="206" spans="1:16" x14ac:dyDescent="0.3">
      <c r="A206" s="651"/>
      <c r="B206" s="1486" t="s">
        <v>4430</v>
      </c>
      <c r="C206" s="1487"/>
      <c r="D206" s="1487"/>
      <c r="E206" s="1487"/>
      <c r="F206" s="1487"/>
      <c r="G206" s="1487"/>
      <c r="H206" s="1487"/>
      <c r="I206" s="1487"/>
      <c r="J206" s="1487"/>
      <c r="P206" s="652"/>
    </row>
    <row r="207" spans="1:16" x14ac:dyDescent="0.3">
      <c r="A207" s="651"/>
      <c r="B207" s="1487" t="s">
        <v>4431</v>
      </c>
      <c r="C207" s="1487"/>
      <c r="D207" s="1487"/>
      <c r="E207" s="1487"/>
      <c r="F207" s="1487"/>
      <c r="G207" s="1487"/>
      <c r="H207" s="1487"/>
      <c r="I207" s="1487"/>
      <c r="J207" s="1487"/>
      <c r="P207" s="652"/>
    </row>
    <row r="208" spans="1:16" ht="17.25" thickBot="1" x14ac:dyDescent="0.35">
      <c r="A208" s="651"/>
      <c r="B208" s="683" t="s">
        <v>4385</v>
      </c>
      <c r="P208" s="652"/>
    </row>
    <row r="209" spans="1:16" ht="29.25" thickBot="1" x14ac:dyDescent="0.35">
      <c r="A209" s="651"/>
      <c r="B209" s="684" t="s">
        <v>4274</v>
      </c>
      <c r="C209" s="685" t="s">
        <v>12</v>
      </c>
      <c r="D209" s="685" t="s">
        <v>71</v>
      </c>
      <c r="E209" s="685" t="s">
        <v>62</v>
      </c>
      <c r="F209" s="685" t="s">
        <v>63</v>
      </c>
      <c r="G209" s="685" t="s">
        <v>43</v>
      </c>
      <c r="H209" s="685" t="s">
        <v>4432</v>
      </c>
      <c r="I209" s="685" t="s">
        <v>4433</v>
      </c>
      <c r="J209" s="685" t="s">
        <v>21</v>
      </c>
      <c r="P209" s="652"/>
    </row>
    <row r="210" spans="1:16" ht="17.25" thickBot="1" x14ac:dyDescent="0.35">
      <c r="A210" s="651"/>
      <c r="B210" s="686" t="s">
        <v>4434</v>
      </c>
      <c r="C210" s="802" t="s">
        <v>1749</v>
      </c>
      <c r="D210" s="803" t="s">
        <v>4435</v>
      </c>
      <c r="E210" s="803" t="s">
        <v>2985</v>
      </c>
      <c r="F210" s="803"/>
      <c r="G210" s="803">
        <v>23</v>
      </c>
      <c r="H210" s="804">
        <v>44680</v>
      </c>
      <c r="I210" s="803">
        <v>630</v>
      </c>
      <c r="J210" s="803" t="s">
        <v>91</v>
      </c>
      <c r="P210" s="652"/>
    </row>
    <row r="211" spans="1:16" x14ac:dyDescent="0.3">
      <c r="A211" s="651"/>
      <c r="B211" s="673"/>
      <c r="P211" s="652"/>
    </row>
    <row r="212" spans="1:16" x14ac:dyDescent="0.3">
      <c r="A212" s="651"/>
      <c r="B212" s="673"/>
      <c r="P212" s="652"/>
    </row>
    <row r="213" spans="1:16" x14ac:dyDescent="0.3">
      <c r="A213" s="651"/>
      <c r="B213" s="666" t="s">
        <v>4436</v>
      </c>
      <c r="P213" s="652"/>
    </row>
    <row r="214" spans="1:16" ht="17.25" x14ac:dyDescent="0.3">
      <c r="A214" s="651"/>
      <c r="B214" s="1496" t="s">
        <v>4437</v>
      </c>
      <c r="C214" s="1487"/>
      <c r="D214" s="1487"/>
      <c r="E214" s="1487"/>
      <c r="F214" s="1487"/>
      <c r="G214" s="1487"/>
      <c r="H214" s="1487"/>
      <c r="I214" s="1487"/>
      <c r="J214" s="1487"/>
      <c r="P214" s="652"/>
    </row>
    <row r="215" spans="1:16" ht="17.25" x14ac:dyDescent="0.3">
      <c r="A215" s="651"/>
      <c r="B215" s="1497"/>
      <c r="C215" s="1487"/>
      <c r="D215" s="1487"/>
      <c r="E215" s="1487"/>
      <c r="F215" s="1487"/>
      <c r="G215" s="1487"/>
      <c r="H215" s="1487"/>
      <c r="I215" s="1487"/>
      <c r="J215" s="1487"/>
      <c r="P215" s="652"/>
    </row>
    <row r="216" spans="1:16" ht="17.25" x14ac:dyDescent="0.3">
      <c r="A216" s="651"/>
      <c r="B216" s="688"/>
      <c r="P216" s="652"/>
    </row>
    <row r="217" spans="1:16" ht="17.25" thickBot="1" x14ac:dyDescent="0.35">
      <c r="A217" s="651"/>
      <c r="B217" s="1524" t="s">
        <v>4387</v>
      </c>
      <c r="C217" s="1525"/>
      <c r="D217" s="1525"/>
      <c r="E217" s="1525"/>
      <c r="F217" s="1525"/>
      <c r="G217" s="1525"/>
      <c r="H217" s="1525"/>
      <c r="I217" s="1525"/>
      <c r="J217" s="1525"/>
      <c r="K217" s="1525"/>
      <c r="P217" s="652"/>
    </row>
    <row r="218" spans="1:16" ht="45" customHeight="1" x14ac:dyDescent="0.3">
      <c r="A218" s="651"/>
      <c r="B218" s="1492" t="s">
        <v>4274</v>
      </c>
      <c r="C218" s="1492" t="s">
        <v>12</v>
      </c>
      <c r="D218" s="1492" t="s">
        <v>71</v>
      </c>
      <c r="E218" s="1492" t="s">
        <v>62</v>
      </c>
      <c r="F218" s="1492" t="s">
        <v>63</v>
      </c>
      <c r="G218" s="1492" t="s">
        <v>43</v>
      </c>
      <c r="H218" s="1492" t="s">
        <v>4275</v>
      </c>
      <c r="I218" s="1492" t="s">
        <v>4276</v>
      </c>
      <c r="J218" s="1492" t="s">
        <v>4277</v>
      </c>
      <c r="K218" s="1492" t="s">
        <v>4278</v>
      </c>
      <c r="P218" s="652"/>
    </row>
    <row r="219" spans="1:16" ht="17.25" thickBot="1" x14ac:dyDescent="0.35">
      <c r="A219" s="651"/>
      <c r="B219" s="1493"/>
      <c r="C219" s="1493"/>
      <c r="D219" s="1493"/>
      <c r="E219" s="1493"/>
      <c r="F219" s="1493"/>
      <c r="G219" s="1493"/>
      <c r="H219" s="1493"/>
      <c r="I219" s="1493"/>
      <c r="J219" s="1493"/>
      <c r="K219" s="1493"/>
      <c r="P219" s="652"/>
    </row>
    <row r="220" spans="1:16" ht="17.25" thickBot="1" x14ac:dyDescent="0.35">
      <c r="A220" s="651"/>
      <c r="B220" s="763"/>
      <c r="C220" s="764"/>
      <c r="D220" s="764"/>
      <c r="E220" s="765"/>
      <c r="F220" s="765"/>
      <c r="G220" s="765"/>
      <c r="H220" s="765"/>
      <c r="I220" s="765"/>
      <c r="J220" s="765"/>
      <c r="K220" s="765"/>
      <c r="P220" s="652"/>
    </row>
    <row r="221" spans="1:16" x14ac:dyDescent="0.3">
      <c r="A221" s="651"/>
      <c r="B221" s="760"/>
      <c r="C221" s="761"/>
      <c r="D221" s="761"/>
      <c r="E221" s="762"/>
      <c r="F221" s="762"/>
      <c r="G221" s="762"/>
      <c r="H221" s="762"/>
      <c r="I221" s="762"/>
      <c r="J221" s="762"/>
      <c r="K221" s="762"/>
      <c r="P221" s="652"/>
    </row>
    <row r="222" spans="1:16" x14ac:dyDescent="0.3">
      <c r="A222" s="651"/>
      <c r="B222" s="673"/>
      <c r="P222" s="652"/>
    </row>
    <row r="223" spans="1:16" x14ac:dyDescent="0.3">
      <c r="A223" s="651"/>
      <c r="B223" s="1486" t="s">
        <v>4438</v>
      </c>
      <c r="C223" s="1487"/>
      <c r="D223" s="1487"/>
      <c r="E223" s="1487"/>
      <c r="F223" s="1487"/>
      <c r="G223" s="1487"/>
      <c r="H223" s="1487"/>
      <c r="I223" s="1487"/>
      <c r="J223" s="1487"/>
      <c r="K223" s="1487"/>
      <c r="P223" s="652"/>
    </row>
    <row r="224" spans="1:16" x14ac:dyDescent="0.3">
      <c r="A224" s="651"/>
      <c r="B224" s="1487" t="s">
        <v>4439</v>
      </c>
      <c r="C224" s="1487"/>
      <c r="D224" s="1487"/>
      <c r="E224" s="1487"/>
      <c r="F224" s="1487"/>
      <c r="G224" s="1487"/>
      <c r="H224" s="1487"/>
      <c r="I224" s="1487"/>
      <c r="J224" s="1487"/>
      <c r="K224" s="1487"/>
      <c r="P224" s="652"/>
    </row>
    <row r="225" spans="1:16" x14ac:dyDescent="0.3">
      <c r="A225" s="651"/>
      <c r="B225" s="690"/>
      <c r="P225" s="652"/>
    </row>
    <row r="226" spans="1:16" ht="27" customHeight="1" thickBot="1" x14ac:dyDescent="0.35">
      <c r="A226" s="651"/>
      <c r="B226" s="683" t="s">
        <v>4392</v>
      </c>
      <c r="P226" s="652"/>
    </row>
    <row r="227" spans="1:16" ht="36.75" thickBot="1" x14ac:dyDescent="0.35">
      <c r="A227" s="651"/>
      <c r="B227" s="766" t="s">
        <v>9</v>
      </c>
      <c r="C227" s="767" t="s">
        <v>12</v>
      </c>
      <c r="D227" s="767" t="s">
        <v>71</v>
      </c>
      <c r="E227" s="767" t="s">
        <v>63</v>
      </c>
      <c r="F227" s="767" t="s">
        <v>3108</v>
      </c>
      <c r="G227" s="767" t="s">
        <v>67</v>
      </c>
      <c r="H227" s="767" t="s">
        <v>4440</v>
      </c>
      <c r="I227" s="767" t="s">
        <v>4441</v>
      </c>
      <c r="J227" s="767" t="s">
        <v>21</v>
      </c>
      <c r="P227" s="652"/>
    </row>
    <row r="228" spans="1:16" ht="17.25" thickBot="1" x14ac:dyDescent="0.35">
      <c r="A228" s="651"/>
      <c r="B228" s="768"/>
      <c r="C228" s="769"/>
      <c r="D228" s="769"/>
      <c r="E228" s="769"/>
      <c r="F228" s="769"/>
      <c r="G228" s="769"/>
      <c r="H228" s="770"/>
      <c r="I228" s="769"/>
      <c r="J228" s="769"/>
      <c r="P228" s="652"/>
    </row>
    <row r="229" spans="1:16" x14ac:dyDescent="0.3">
      <c r="A229" s="651"/>
      <c r="B229" s="673"/>
      <c r="P229" s="652"/>
    </row>
    <row r="230" spans="1:16" x14ac:dyDescent="0.3">
      <c r="A230" s="651"/>
      <c r="B230" s="673"/>
      <c r="P230" s="652"/>
    </row>
    <row r="231" spans="1:16" x14ac:dyDescent="0.3">
      <c r="A231" s="651"/>
      <c r="B231" s="673"/>
      <c r="P231" s="652"/>
    </row>
    <row r="232" spans="1:16" x14ac:dyDescent="0.3">
      <c r="A232" s="651"/>
      <c r="B232" s="1486" t="s">
        <v>4442</v>
      </c>
      <c r="C232" s="1486"/>
      <c r="D232" s="1486"/>
      <c r="E232" s="1486"/>
      <c r="F232" s="1486"/>
      <c r="G232" s="1486"/>
      <c r="H232" s="1486"/>
      <c r="I232" s="1486"/>
      <c r="J232" s="1486"/>
      <c r="K232" s="1486"/>
      <c r="P232" s="652"/>
    </row>
    <row r="233" spans="1:16" x14ac:dyDescent="0.3">
      <c r="A233" s="651"/>
      <c r="B233" s="1491" t="s">
        <v>58</v>
      </c>
      <c r="C233" s="1487"/>
      <c r="D233" s="1487"/>
      <c r="E233" s="1487"/>
      <c r="F233" s="1487"/>
      <c r="G233" s="1487"/>
      <c r="H233" s="1487"/>
      <c r="I233" s="1487"/>
      <c r="J233" s="1487"/>
      <c r="P233" s="652"/>
    </row>
    <row r="234" spans="1:16" x14ac:dyDescent="0.3">
      <c r="A234" s="651"/>
      <c r="B234" s="665" t="s">
        <v>4336</v>
      </c>
      <c r="P234" s="652"/>
    </row>
    <row r="235" spans="1:16" ht="17.25" thickBot="1" x14ac:dyDescent="0.35">
      <c r="A235" s="651"/>
      <c r="B235" s="691"/>
      <c r="P235" s="652"/>
    </row>
    <row r="236" spans="1:16" ht="27.75" thickBot="1" x14ac:dyDescent="0.35">
      <c r="A236" s="651"/>
      <c r="B236" s="676" t="s">
        <v>4274</v>
      </c>
      <c r="C236" s="677" t="s">
        <v>12</v>
      </c>
      <c r="D236" s="677" t="s">
        <v>71</v>
      </c>
      <c r="E236" s="677" t="s">
        <v>62</v>
      </c>
      <c r="F236" s="677" t="s">
        <v>63</v>
      </c>
      <c r="G236" s="677" t="s">
        <v>43</v>
      </c>
      <c r="H236" s="677" t="s">
        <v>4443</v>
      </c>
      <c r="I236" s="677" t="s">
        <v>4288</v>
      </c>
      <c r="J236" s="677" t="s">
        <v>4338</v>
      </c>
      <c r="P236" s="652"/>
    </row>
    <row r="237" spans="1:16" ht="17.25" thickBot="1" x14ac:dyDescent="0.35">
      <c r="A237" s="651"/>
      <c r="B237" s="692"/>
      <c r="C237" s="689"/>
      <c r="D237" s="689"/>
      <c r="E237" s="689"/>
      <c r="F237" s="693"/>
      <c r="G237" s="693"/>
      <c r="H237" s="693"/>
      <c r="I237" s="693"/>
      <c r="J237" s="693"/>
      <c r="P237" s="652"/>
    </row>
    <row r="238" spans="1:16" x14ac:dyDescent="0.3">
      <c r="A238" s="651"/>
      <c r="B238" s="673"/>
      <c r="P238" s="652"/>
    </row>
    <row r="239" spans="1:16" x14ac:dyDescent="0.3">
      <c r="A239" s="651"/>
      <c r="B239" s="1486" t="s">
        <v>4444</v>
      </c>
      <c r="C239" s="1487"/>
      <c r="D239" s="1487"/>
      <c r="E239" s="1487"/>
      <c r="F239" s="1487"/>
      <c r="G239" s="1487"/>
      <c r="H239" s="1487"/>
      <c r="I239" s="1487"/>
      <c r="J239" s="1487"/>
      <c r="K239" s="1487"/>
      <c r="L239" s="1487"/>
      <c r="P239" s="652"/>
    </row>
    <row r="240" spans="1:16" x14ac:dyDescent="0.3">
      <c r="A240" s="651"/>
      <c r="B240" s="1491" t="s">
        <v>4445</v>
      </c>
      <c r="C240" s="1487"/>
      <c r="D240" s="1487"/>
      <c r="E240" s="1487"/>
      <c r="F240" s="1487"/>
      <c r="G240" s="1487"/>
      <c r="H240" s="1487"/>
      <c r="I240" s="1487"/>
      <c r="J240" s="1487"/>
      <c r="K240" s="1487"/>
      <c r="L240" s="1487"/>
      <c r="P240" s="652"/>
    </row>
    <row r="241" spans="1:16" ht="17.25" thickBot="1" x14ac:dyDescent="0.35">
      <c r="A241" s="651"/>
      <c r="B241" s="665" t="s">
        <v>4408</v>
      </c>
      <c r="P241" s="652"/>
    </row>
    <row r="242" spans="1:16" ht="68.25" thickBot="1" x14ac:dyDescent="0.35">
      <c r="A242" s="651"/>
      <c r="B242" s="694" t="s">
        <v>4446</v>
      </c>
      <c r="C242" s="695" t="s">
        <v>12</v>
      </c>
      <c r="D242" s="695" t="s">
        <v>71</v>
      </c>
      <c r="E242" s="695" t="s">
        <v>62</v>
      </c>
      <c r="F242" s="695" t="s">
        <v>63</v>
      </c>
      <c r="G242" s="695" t="s">
        <v>43</v>
      </c>
      <c r="H242" s="695" t="s">
        <v>4447</v>
      </c>
      <c r="I242" s="695" t="s">
        <v>4448</v>
      </c>
      <c r="J242" s="695" t="s">
        <v>4449</v>
      </c>
      <c r="K242" s="695" t="s">
        <v>4450</v>
      </c>
      <c r="L242" s="695" t="s">
        <v>4128</v>
      </c>
      <c r="P242" s="652"/>
    </row>
    <row r="243" spans="1:16" ht="24.75" thickBot="1" x14ac:dyDescent="0.35">
      <c r="A243" s="651"/>
      <c r="B243" s="696">
        <v>1</v>
      </c>
      <c r="C243" s="771" t="s">
        <v>1678</v>
      </c>
      <c r="D243" s="772" t="s">
        <v>4451</v>
      </c>
      <c r="E243" s="773" t="s">
        <v>4297</v>
      </c>
      <c r="F243" s="773" t="s">
        <v>1804</v>
      </c>
      <c r="G243" s="773" t="s">
        <v>1025</v>
      </c>
      <c r="H243" s="773" t="s">
        <v>4281</v>
      </c>
      <c r="I243" s="773" t="s">
        <v>4452</v>
      </c>
      <c r="J243" s="773" t="s">
        <v>4453</v>
      </c>
      <c r="K243" s="773" t="s">
        <v>4454</v>
      </c>
      <c r="L243" s="773" t="s">
        <v>91</v>
      </c>
      <c r="P243" s="652"/>
    </row>
    <row r="244" spans="1:16" x14ac:dyDescent="0.3">
      <c r="A244" s="651"/>
      <c r="B244" s="673"/>
      <c r="P244" s="652"/>
    </row>
    <row r="245" spans="1:16" x14ac:dyDescent="0.3">
      <c r="A245" s="651"/>
      <c r="B245" s="1499" t="s">
        <v>4455</v>
      </c>
      <c r="C245" s="1487"/>
      <c r="D245" s="1487"/>
      <c r="E245" s="1487"/>
      <c r="F245" s="1487"/>
      <c r="G245" s="1487"/>
      <c r="H245" s="1487"/>
      <c r="I245" s="1487"/>
      <c r="J245" s="1487"/>
      <c r="K245" s="1487"/>
      <c r="L245" s="1487"/>
      <c r="M245" s="1487"/>
      <c r="P245" s="652"/>
    </row>
    <row r="246" spans="1:16" ht="17.25" x14ac:dyDescent="0.3">
      <c r="A246" s="651"/>
      <c r="B246" s="1497" t="s">
        <v>4456</v>
      </c>
      <c r="C246" s="1487"/>
      <c r="D246" s="1487"/>
      <c r="E246" s="1487"/>
      <c r="F246" s="1487"/>
      <c r="G246" s="1487"/>
      <c r="H246" s="1487"/>
      <c r="I246" s="1487"/>
      <c r="J246" s="1487"/>
      <c r="K246" s="1487"/>
      <c r="L246" s="1487"/>
      <c r="P246" s="652"/>
    </row>
    <row r="247" spans="1:16" x14ac:dyDescent="0.3">
      <c r="A247" s="651"/>
      <c r="B247" s="665"/>
      <c r="P247" s="652"/>
    </row>
    <row r="248" spans="1:16" ht="17.25" thickBot="1" x14ac:dyDescent="0.35">
      <c r="A248" s="651"/>
      <c r="B248" s="665" t="s">
        <v>4412</v>
      </c>
      <c r="P248" s="652"/>
    </row>
    <row r="249" spans="1:16" ht="39" thickBot="1" x14ac:dyDescent="0.35">
      <c r="A249" s="651"/>
      <c r="B249" s="697" t="s">
        <v>4274</v>
      </c>
      <c r="C249" s="698" t="s">
        <v>12</v>
      </c>
      <c r="D249" s="698" t="s">
        <v>71</v>
      </c>
      <c r="E249" s="698" t="s">
        <v>62</v>
      </c>
      <c r="F249" s="698" t="s">
        <v>63</v>
      </c>
      <c r="G249" s="698" t="s">
        <v>43</v>
      </c>
      <c r="H249" s="698" t="s">
        <v>4287</v>
      </c>
      <c r="I249" s="698" t="s">
        <v>4288</v>
      </c>
      <c r="J249" s="698" t="s">
        <v>4289</v>
      </c>
      <c r="K249" s="698" t="s">
        <v>4128</v>
      </c>
      <c r="P249" s="652"/>
    </row>
    <row r="250" spans="1:16" ht="129" thickBot="1" x14ac:dyDescent="0.35">
      <c r="A250" s="651"/>
      <c r="B250" s="699" t="s">
        <v>4457</v>
      </c>
      <c r="C250" s="689" t="s">
        <v>3430</v>
      </c>
      <c r="D250" s="689" t="s">
        <v>4291</v>
      </c>
      <c r="E250" s="689" t="s">
        <v>4458</v>
      </c>
      <c r="F250" s="689" t="s">
        <v>4292</v>
      </c>
      <c r="G250" s="689" t="s">
        <v>1025</v>
      </c>
      <c r="H250" s="689" t="s">
        <v>4293</v>
      </c>
      <c r="I250" s="689" t="s">
        <v>4459</v>
      </c>
      <c r="J250" s="689" t="s">
        <v>4460</v>
      </c>
      <c r="K250" s="687" t="s">
        <v>4461</v>
      </c>
      <c r="P250" s="652"/>
    </row>
    <row r="251" spans="1:16" ht="142.5" x14ac:dyDescent="0.3">
      <c r="A251" s="651"/>
      <c r="B251" s="1494" t="s">
        <v>4462</v>
      </c>
      <c r="C251" s="1494" t="s">
        <v>1678</v>
      </c>
      <c r="D251" s="1494" t="s">
        <v>4296</v>
      </c>
      <c r="E251" s="1494" t="s">
        <v>4297</v>
      </c>
      <c r="F251" s="1494" t="s">
        <v>1794</v>
      </c>
      <c r="G251" s="1494" t="s">
        <v>1025</v>
      </c>
      <c r="H251" s="1494" t="s">
        <v>4298</v>
      </c>
      <c r="I251" s="1494" t="s">
        <v>4299</v>
      </c>
      <c r="J251" s="700" t="s">
        <v>4463</v>
      </c>
      <c r="K251" s="1503" t="s">
        <v>4464</v>
      </c>
      <c r="P251" s="652"/>
    </row>
    <row r="252" spans="1:16" ht="43.5" thickBot="1" x14ac:dyDescent="0.35">
      <c r="A252" s="651"/>
      <c r="B252" s="1495"/>
      <c r="C252" s="1495"/>
      <c r="D252" s="1495"/>
      <c r="E252" s="1495"/>
      <c r="F252" s="1495"/>
      <c r="G252" s="1495"/>
      <c r="H252" s="1495"/>
      <c r="I252" s="1495"/>
      <c r="J252" s="689" t="s">
        <v>4465</v>
      </c>
      <c r="K252" s="1504"/>
      <c r="P252" s="652"/>
    </row>
    <row r="253" spans="1:16" x14ac:dyDescent="0.3">
      <c r="A253" s="651"/>
      <c r="B253" s="417"/>
      <c r="P253" s="652"/>
    </row>
    <row r="254" spans="1:16" x14ac:dyDescent="0.3">
      <c r="A254" s="651"/>
      <c r="B254" s="1499" t="s">
        <v>4466</v>
      </c>
      <c r="C254" s="1487"/>
      <c r="D254" s="1487"/>
      <c r="E254" s="1487"/>
      <c r="F254" s="1487"/>
      <c r="G254" s="1487"/>
      <c r="H254" s="1487"/>
      <c r="I254" s="1487"/>
      <c r="J254" s="1487"/>
      <c r="K254" s="1487"/>
      <c r="P254" s="652"/>
    </row>
    <row r="255" spans="1:16" x14ac:dyDescent="0.3">
      <c r="A255" s="651"/>
      <c r="B255" s="1491" t="s">
        <v>4467</v>
      </c>
      <c r="C255" s="1487"/>
      <c r="D255" s="1487"/>
      <c r="E255" s="1487"/>
      <c r="F255" s="1487"/>
      <c r="G255" s="1487"/>
      <c r="H255" s="1487"/>
      <c r="I255" s="1487"/>
      <c r="J255" s="1487"/>
      <c r="K255" s="1487"/>
      <c r="L255" s="1487"/>
      <c r="P255" s="652"/>
    </row>
    <row r="256" spans="1:16" x14ac:dyDescent="0.3">
      <c r="A256" s="651"/>
      <c r="B256" s="417"/>
      <c r="P256" s="652"/>
    </row>
    <row r="257" spans="1:16" x14ac:dyDescent="0.3">
      <c r="A257" s="651"/>
      <c r="B257" s="417"/>
      <c r="P257" s="652"/>
    </row>
    <row r="258" spans="1:16" ht="18" x14ac:dyDescent="0.3">
      <c r="A258" s="651"/>
      <c r="B258" s="1498" t="s">
        <v>4468</v>
      </c>
      <c r="C258" s="1487"/>
      <c r="D258" s="1487"/>
      <c r="E258" s="1487"/>
      <c r="F258" s="1487"/>
      <c r="G258" s="1487"/>
      <c r="H258" s="1487"/>
      <c r="I258" s="1487"/>
      <c r="J258" s="1487"/>
      <c r="K258" s="1487"/>
      <c r="L258" s="1487"/>
      <c r="M258" s="1487"/>
      <c r="N258" s="1487"/>
      <c r="O258" s="1487"/>
      <c r="P258" s="652"/>
    </row>
    <row r="259" spans="1:16" x14ac:dyDescent="0.3">
      <c r="A259" s="651"/>
      <c r="B259" s="629"/>
      <c r="P259" s="652"/>
    </row>
    <row r="260" spans="1:16" x14ac:dyDescent="0.3">
      <c r="A260" s="651"/>
      <c r="B260" s="1487" t="s">
        <v>58</v>
      </c>
      <c r="C260" s="1487"/>
      <c r="D260" s="1487"/>
      <c r="E260" s="1487"/>
      <c r="F260" s="1487"/>
      <c r="G260" s="1487"/>
      <c r="H260" s="1487"/>
      <c r="I260" s="1487"/>
      <c r="J260" s="1487"/>
      <c r="K260" s="1487"/>
      <c r="L260" s="1487"/>
      <c r="M260" s="1487"/>
      <c r="P260" s="652"/>
    </row>
    <row r="261" spans="1:16" x14ac:dyDescent="0.3">
      <c r="A261" s="651"/>
      <c r="B261" s="701"/>
      <c r="P261" s="652"/>
    </row>
    <row r="262" spans="1:16" ht="35.450000000000003" customHeight="1" x14ac:dyDescent="0.3">
      <c r="A262" s="651"/>
      <c r="B262" s="1505" t="s">
        <v>4469</v>
      </c>
      <c r="C262" s="1487"/>
      <c r="D262" s="1487"/>
      <c r="E262" s="1487"/>
      <c r="F262" s="1487"/>
      <c r="G262" s="1487"/>
      <c r="H262" s="1487"/>
      <c r="I262" s="1487"/>
      <c r="J262" s="1487"/>
      <c r="K262" s="1487"/>
      <c r="P262" s="652"/>
    </row>
    <row r="263" spans="1:16" ht="17.25" thickBot="1" x14ac:dyDescent="0.35">
      <c r="A263" s="651"/>
      <c r="B263" s="691"/>
      <c r="P263" s="652"/>
    </row>
    <row r="264" spans="1:16" ht="17.25" thickBot="1" x14ac:dyDescent="0.35">
      <c r="A264" s="651"/>
      <c r="B264" s="1484" t="s">
        <v>9</v>
      </c>
      <c r="C264" s="1484" t="s">
        <v>12</v>
      </c>
      <c r="D264" s="1484" t="s">
        <v>63</v>
      </c>
      <c r="E264" s="1484" t="s">
        <v>4064</v>
      </c>
      <c r="F264" s="1500" t="s">
        <v>4470</v>
      </c>
      <c r="G264" s="1502"/>
      <c r="P264" s="652"/>
    </row>
    <row r="265" spans="1:16" ht="17.25" thickBot="1" x14ac:dyDescent="0.35">
      <c r="A265" s="651"/>
      <c r="B265" s="1485"/>
      <c r="C265" s="1485"/>
      <c r="D265" s="1485"/>
      <c r="E265" s="1485"/>
      <c r="F265" s="758" t="s">
        <v>4471</v>
      </c>
      <c r="G265" s="758" t="s">
        <v>4472</v>
      </c>
      <c r="P265" s="652"/>
    </row>
    <row r="266" spans="1:16" ht="17.25" thickBot="1" x14ac:dyDescent="0.35">
      <c r="A266" s="651"/>
      <c r="B266" s="774">
        <v>1</v>
      </c>
      <c r="C266" s="775"/>
      <c r="D266" s="775"/>
      <c r="E266" s="775"/>
      <c r="F266" s="776"/>
      <c r="G266" s="775"/>
      <c r="P266" s="652"/>
    </row>
    <row r="267" spans="1:16" ht="17.25" thickBot="1" x14ac:dyDescent="0.35">
      <c r="A267" s="651"/>
      <c r="B267" s="774">
        <v>2</v>
      </c>
      <c r="C267" s="775"/>
      <c r="D267" s="775"/>
      <c r="E267" s="775"/>
      <c r="F267" s="776"/>
      <c r="G267" s="775"/>
      <c r="P267" s="652"/>
    </row>
    <row r="268" spans="1:16" ht="17.25" thickBot="1" x14ac:dyDescent="0.35">
      <c r="A268" s="651"/>
      <c r="B268" s="774">
        <v>3</v>
      </c>
      <c r="C268" s="775"/>
      <c r="D268" s="775"/>
      <c r="E268" s="775"/>
      <c r="F268" s="776"/>
      <c r="G268" s="775"/>
      <c r="P268" s="652"/>
    </row>
    <row r="269" spans="1:16" ht="17.25" thickBot="1" x14ac:dyDescent="0.35">
      <c r="A269" s="651"/>
      <c r="B269" s="777"/>
      <c r="C269" s="1500"/>
      <c r="D269" s="1501"/>
      <c r="E269" s="1502"/>
      <c r="F269" s="778"/>
      <c r="G269" s="779"/>
      <c r="P269" s="652"/>
    </row>
    <row r="270" spans="1:16" x14ac:dyDescent="0.3">
      <c r="A270" s="651"/>
      <c r="B270" s="634"/>
      <c r="P270" s="652"/>
    </row>
    <row r="271" spans="1:16" ht="18" x14ac:dyDescent="0.3">
      <c r="A271" s="651"/>
      <c r="B271" s="1498"/>
      <c r="C271" s="1487"/>
      <c r="D271" s="1487"/>
      <c r="E271" s="1487"/>
      <c r="F271" s="1487"/>
      <c r="G271" s="1487"/>
      <c r="H271" s="1487"/>
      <c r="I271" s="1487"/>
      <c r="J271" s="1487"/>
      <c r="P271" s="652"/>
    </row>
    <row r="272" spans="1:16" x14ac:dyDescent="0.3">
      <c r="A272" s="651"/>
      <c r="B272" s="574"/>
      <c r="P272" s="652"/>
    </row>
    <row r="273" spans="1:16" ht="17.25" thickBot="1" x14ac:dyDescent="0.35">
      <c r="A273" s="702"/>
      <c r="B273" s="635"/>
      <c r="C273" s="703"/>
      <c r="D273" s="703"/>
      <c r="E273" s="703"/>
      <c r="F273" s="703"/>
      <c r="G273" s="703"/>
      <c r="H273" s="703"/>
      <c r="I273" s="703"/>
      <c r="J273" s="703"/>
      <c r="K273" s="703"/>
      <c r="L273" s="703"/>
      <c r="M273" s="703"/>
      <c r="N273" s="703"/>
      <c r="O273" s="703"/>
      <c r="P273" s="704"/>
    </row>
    <row r="274" spans="1:16" x14ac:dyDescent="0.3">
      <c r="B274" s="417"/>
    </row>
    <row r="275" spans="1:16" x14ac:dyDescent="0.3">
      <c r="B275" s="574"/>
      <c r="D275" s="574"/>
    </row>
    <row r="276" spans="1:16" x14ac:dyDescent="0.3">
      <c r="B276" s="574"/>
      <c r="C276" s="574"/>
    </row>
    <row r="277" spans="1:16" x14ac:dyDescent="0.3">
      <c r="B277" s="574"/>
    </row>
    <row r="278" spans="1:16" x14ac:dyDescent="0.3">
      <c r="B278" s="574"/>
    </row>
    <row r="279" spans="1:16" x14ac:dyDescent="0.3">
      <c r="B279" s="566"/>
    </row>
    <row r="280" spans="1:16" x14ac:dyDescent="0.3">
      <c r="B280" s="566" t="s">
        <v>590</v>
      </c>
    </row>
    <row r="281" spans="1:16" x14ac:dyDescent="0.3">
      <c r="B281" s="566"/>
    </row>
  </sheetData>
  <mergeCells count="111">
    <mergeCell ref="E30:E32"/>
    <mergeCell ref="F30:F32"/>
    <mergeCell ref="G30:I31"/>
    <mergeCell ref="B23:B24"/>
    <mergeCell ref="C23:C24"/>
    <mergeCell ref="D23:D24"/>
    <mergeCell ref="E23:H23"/>
    <mergeCell ref="I23:I24"/>
    <mergeCell ref="K113:K114"/>
    <mergeCell ref="B113:B114"/>
    <mergeCell ref="C113:C114"/>
    <mergeCell ref="D113:D114"/>
    <mergeCell ref="E113:E114"/>
    <mergeCell ref="F113:F114"/>
    <mergeCell ref="I113:I114"/>
    <mergeCell ref="J113:J114"/>
    <mergeCell ref="G113:G114"/>
    <mergeCell ref="B217:K217"/>
    <mergeCell ref="K218:K219"/>
    <mergeCell ref="B40:B41"/>
    <mergeCell ref="C40:C41"/>
    <mergeCell ref="D40:D41"/>
    <mergeCell ref="E40:E41"/>
    <mergeCell ref="F40:F41"/>
    <mergeCell ref="G40:G41"/>
    <mergeCell ref="I40:I41"/>
    <mergeCell ref="I161:J161"/>
    <mergeCell ref="B175:B181"/>
    <mergeCell ref="C175:C181"/>
    <mergeCell ref="J40:J41"/>
    <mergeCell ref="B101:I101"/>
    <mergeCell ref="B107:K107"/>
    <mergeCell ref="B151:B152"/>
    <mergeCell ref="D175:D181"/>
    <mergeCell ref="F175:F181"/>
    <mergeCell ref="G175:G181"/>
    <mergeCell ref="H177:H181"/>
    <mergeCell ref="B198:G198"/>
    <mergeCell ref="B206:J206"/>
    <mergeCell ref="A13:P17"/>
    <mergeCell ref="B166:I166"/>
    <mergeCell ref="B172:I172"/>
    <mergeCell ref="B185:I185"/>
    <mergeCell ref="B190:I190"/>
    <mergeCell ref="B189:H189"/>
    <mergeCell ref="B109:K109"/>
    <mergeCell ref="B119:K119"/>
    <mergeCell ref="B128:J128"/>
    <mergeCell ref="B137:I137"/>
    <mergeCell ref="B157:I157"/>
    <mergeCell ref="B20:M20"/>
    <mergeCell ref="B29:M29"/>
    <mergeCell ref="B47:N47"/>
    <mergeCell ref="B64:N64"/>
    <mergeCell ref="B80:J80"/>
    <mergeCell ref="B87:K87"/>
    <mergeCell ref="K23:K24"/>
    <mergeCell ref="K30:K32"/>
    <mergeCell ref="L30:L32"/>
    <mergeCell ref="C36:E36"/>
    <mergeCell ref="B30:B32"/>
    <mergeCell ref="C30:C32"/>
    <mergeCell ref="D30:D32"/>
    <mergeCell ref="B271:J271"/>
    <mergeCell ref="B245:M245"/>
    <mergeCell ref="B246:L246"/>
    <mergeCell ref="B255:L255"/>
    <mergeCell ref="B254:K254"/>
    <mergeCell ref="B258:O258"/>
    <mergeCell ref="B260:M260"/>
    <mergeCell ref="B224:K224"/>
    <mergeCell ref="B223:K223"/>
    <mergeCell ref="B232:K232"/>
    <mergeCell ref="B233:J233"/>
    <mergeCell ref="B240:L240"/>
    <mergeCell ref="B239:L239"/>
    <mergeCell ref="C269:E269"/>
    <mergeCell ref="H251:H252"/>
    <mergeCell ref="I251:I252"/>
    <mergeCell ref="K251:K252"/>
    <mergeCell ref="F264:G264"/>
    <mergeCell ref="B262:K262"/>
    <mergeCell ref="B251:B252"/>
    <mergeCell ref="C251:C252"/>
    <mergeCell ref="D251:D252"/>
    <mergeCell ref="E251:E252"/>
    <mergeCell ref="F251:F252"/>
    <mergeCell ref="B264:B265"/>
    <mergeCell ref="C264:C265"/>
    <mergeCell ref="D264:D265"/>
    <mergeCell ref="E264:E265"/>
    <mergeCell ref="B99:I99"/>
    <mergeCell ref="C151:C152"/>
    <mergeCell ref="D151:D152"/>
    <mergeCell ref="G151:G152"/>
    <mergeCell ref="B19:I19"/>
    <mergeCell ref="B145:J145"/>
    <mergeCell ref="B148:J148"/>
    <mergeCell ref="H218:H219"/>
    <mergeCell ref="I218:I219"/>
    <mergeCell ref="J218:J219"/>
    <mergeCell ref="B207:J207"/>
    <mergeCell ref="G251:G252"/>
    <mergeCell ref="B218:B219"/>
    <mergeCell ref="C218:C219"/>
    <mergeCell ref="D218:D219"/>
    <mergeCell ref="E218:E219"/>
    <mergeCell ref="F218:F219"/>
    <mergeCell ref="G218:G219"/>
    <mergeCell ref="B214:J214"/>
    <mergeCell ref="B215:J215"/>
  </mergeCells>
  <pageMargins left="0.7" right="0.7" top="0.75" bottom="0.75" header="0.3" footer="0.3"/>
  <pageSetup scale="13"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Q70"/>
  <sheetViews>
    <sheetView workbookViewId="0">
      <selection activeCell="E7" sqref="E7:V14"/>
    </sheetView>
  </sheetViews>
  <sheetFormatPr defaultRowHeight="15" x14ac:dyDescent="0.25"/>
  <cols>
    <col min="8" max="8" width="15.42578125" customWidth="1"/>
  </cols>
  <sheetData>
    <row r="7" spans="5:17" x14ac:dyDescent="0.25">
      <c r="G7" t="s">
        <v>48</v>
      </c>
      <c r="H7" t="s">
        <v>49</v>
      </c>
      <c r="I7" t="s">
        <v>50</v>
      </c>
      <c r="J7" t="s">
        <v>51</v>
      </c>
      <c r="K7" t="s">
        <v>52</v>
      </c>
      <c r="L7" t="s">
        <v>53</v>
      </c>
      <c r="M7" t="s">
        <v>54</v>
      </c>
      <c r="N7" t="s">
        <v>55</v>
      </c>
      <c r="O7">
        <v>1.18</v>
      </c>
      <c r="Q7" t="s">
        <v>4473</v>
      </c>
    </row>
    <row r="8" spans="5:17" x14ac:dyDescent="0.25">
      <c r="Q8" t="s">
        <v>4474</v>
      </c>
    </row>
    <row r="9" spans="5:17" x14ac:dyDescent="0.25">
      <c r="Q9" t="s">
        <v>4475</v>
      </c>
    </row>
    <row r="10" spans="5:17" ht="22.5" customHeight="1" x14ac:dyDescent="0.25">
      <c r="E10" t="s">
        <v>1465</v>
      </c>
      <c r="F10" t="s">
        <v>1454</v>
      </c>
      <c r="G10" t="s">
        <v>48</v>
      </c>
      <c r="H10" t="s">
        <v>1466</v>
      </c>
      <c r="I10" t="s">
        <v>300</v>
      </c>
      <c r="J10" t="s">
        <v>615</v>
      </c>
      <c r="K10" t="s">
        <v>1456</v>
      </c>
      <c r="L10" t="s">
        <v>53</v>
      </c>
      <c r="M10" t="s">
        <v>4476</v>
      </c>
      <c r="N10" t="s">
        <v>85</v>
      </c>
      <c r="O10" t="s">
        <v>4477</v>
      </c>
      <c r="P10" t="s">
        <v>4478</v>
      </c>
      <c r="Q10" t="s">
        <v>4479</v>
      </c>
    </row>
    <row r="11" spans="5:17" x14ac:dyDescent="0.25">
      <c r="M11" t="s">
        <v>4480</v>
      </c>
    </row>
    <row r="12" spans="5:17" ht="15" customHeight="1" x14ac:dyDescent="0.25">
      <c r="E12" t="s">
        <v>4481</v>
      </c>
      <c r="G12" t="s">
        <v>48</v>
      </c>
      <c r="H12" t="s">
        <v>4482</v>
      </c>
      <c r="I12" t="s">
        <v>300</v>
      </c>
      <c r="J12" t="s">
        <v>615</v>
      </c>
      <c r="K12" t="s">
        <v>52</v>
      </c>
      <c r="L12" t="s">
        <v>53</v>
      </c>
      <c r="M12" t="s">
        <v>4483</v>
      </c>
      <c r="N12" t="s">
        <v>85</v>
      </c>
      <c r="P12" t="s">
        <v>4484</v>
      </c>
      <c r="Q12" t="s">
        <v>4485</v>
      </c>
    </row>
    <row r="13" spans="5:17" x14ac:dyDescent="0.25">
      <c r="M13" t="s">
        <v>4486</v>
      </c>
    </row>
    <row r="14" spans="5:17" ht="22.5" customHeight="1" x14ac:dyDescent="0.25">
      <c r="E14" t="s">
        <v>1889</v>
      </c>
      <c r="G14" t="s">
        <v>48</v>
      </c>
      <c r="H14" t="s">
        <v>4487</v>
      </c>
      <c r="I14" t="s">
        <v>300</v>
      </c>
      <c r="J14" t="s">
        <v>615</v>
      </c>
      <c r="K14" t="s">
        <v>52</v>
      </c>
      <c r="L14" t="s">
        <v>53</v>
      </c>
      <c r="M14" t="s">
        <v>4488</v>
      </c>
      <c r="N14" t="s">
        <v>522</v>
      </c>
      <c r="O14" t="s">
        <v>4489</v>
      </c>
      <c r="P14" t="s">
        <v>4490</v>
      </c>
      <c r="Q14" t="s">
        <v>4485</v>
      </c>
    </row>
    <row r="15" spans="5:17" x14ac:dyDescent="0.25">
      <c r="M15" t="s">
        <v>4491</v>
      </c>
    </row>
    <row r="66" spans="3:17" ht="99" x14ac:dyDescent="0.4">
      <c r="C66" s="328"/>
      <c r="D66" s="332"/>
      <c r="E66" s="337" t="s">
        <v>4492</v>
      </c>
      <c r="F66" s="338" t="s">
        <v>4493</v>
      </c>
      <c r="G66" s="338" t="s">
        <v>4494</v>
      </c>
      <c r="H66" s="338" t="s">
        <v>4495</v>
      </c>
      <c r="I66" s="339" t="s">
        <v>4496</v>
      </c>
      <c r="J66" s="339" t="s">
        <v>4497</v>
      </c>
      <c r="K66" s="339" t="s">
        <v>4</v>
      </c>
      <c r="L66" s="339" t="s">
        <v>3283</v>
      </c>
      <c r="M66" s="329"/>
      <c r="N66" s="329"/>
      <c r="O66" s="329"/>
      <c r="P66" s="329"/>
      <c r="Q66" s="329"/>
    </row>
    <row r="67" spans="3:17" ht="26.25" x14ac:dyDescent="0.4">
      <c r="C67" s="328"/>
      <c r="D67" s="332"/>
      <c r="E67" s="338" t="s">
        <v>4498</v>
      </c>
      <c r="F67" s="338">
        <v>1</v>
      </c>
      <c r="G67" s="338">
        <v>1</v>
      </c>
      <c r="H67" s="338">
        <v>1</v>
      </c>
      <c r="I67" s="338">
        <v>0</v>
      </c>
      <c r="J67" s="338">
        <v>0</v>
      </c>
      <c r="K67" s="339">
        <v>1</v>
      </c>
      <c r="L67" s="339">
        <f>SUM(F67:K67)</f>
        <v>4</v>
      </c>
      <c r="M67" s="329"/>
      <c r="N67" s="329"/>
      <c r="O67" s="329"/>
      <c r="P67" s="329"/>
      <c r="Q67" s="329"/>
    </row>
    <row r="68" spans="3:17" ht="26.25" x14ac:dyDescent="0.4">
      <c r="C68" s="328"/>
      <c r="D68" s="333"/>
      <c r="E68" s="331"/>
      <c r="F68" s="331"/>
      <c r="G68" s="331"/>
      <c r="H68" s="331"/>
      <c r="I68" s="331"/>
      <c r="J68" s="336"/>
      <c r="K68" s="334"/>
      <c r="L68" s="334"/>
      <c r="M68" s="334"/>
      <c r="N68" s="334"/>
      <c r="O68" s="334"/>
      <c r="P68" s="334"/>
      <c r="Q68" s="335"/>
    </row>
    <row r="69" spans="3:17" ht="26.25" x14ac:dyDescent="0.4">
      <c r="C69" s="328"/>
      <c r="D69" s="333"/>
      <c r="E69" s="329"/>
      <c r="F69" s="331"/>
      <c r="G69" s="331"/>
      <c r="H69" s="331"/>
      <c r="I69" s="331"/>
      <c r="J69" s="336"/>
      <c r="K69" s="334"/>
      <c r="L69" s="334"/>
      <c r="M69" s="334"/>
      <c r="N69" s="334"/>
      <c r="O69" s="334"/>
      <c r="P69" s="334"/>
      <c r="Q69" s="335"/>
    </row>
    <row r="70" spans="3:17" ht="26.25" x14ac:dyDescent="0.4">
      <c r="C70" s="328"/>
      <c r="D70" s="333"/>
      <c r="E70" s="331" t="s">
        <v>4499</v>
      </c>
      <c r="F70" s="340"/>
      <c r="G70" s="340"/>
      <c r="H70" s="340"/>
      <c r="I70" s="340"/>
      <c r="J70" s="340"/>
      <c r="K70" s="329"/>
      <c r="L70" s="329"/>
      <c r="M70" s="329"/>
      <c r="N70" s="329"/>
      <c r="O70" s="329"/>
      <c r="P70" s="329"/>
      <c r="Q70" s="330"/>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9:Q34"/>
  <sheetViews>
    <sheetView workbookViewId="0">
      <selection activeCell="F9" sqref="F9:Q34"/>
    </sheetView>
  </sheetViews>
  <sheetFormatPr defaultRowHeight="15" x14ac:dyDescent="0.25"/>
  <sheetData>
    <row r="9" spans="6:17" ht="173.25" x14ac:dyDescent="0.25">
      <c r="F9" s="143">
        <v>1</v>
      </c>
      <c r="G9" s="235" t="s">
        <v>1221</v>
      </c>
      <c r="H9" s="234"/>
      <c r="I9" s="232" t="s">
        <v>136</v>
      </c>
      <c r="J9" s="234" t="s">
        <v>1274</v>
      </c>
      <c r="K9" s="234" t="s">
        <v>1275</v>
      </c>
      <c r="L9" s="232" t="s">
        <v>171</v>
      </c>
      <c r="M9" s="234" t="s">
        <v>124</v>
      </c>
      <c r="N9" s="234" t="s">
        <v>124</v>
      </c>
      <c r="O9" s="234" t="s">
        <v>124</v>
      </c>
      <c r="P9" s="239" t="s">
        <v>124</v>
      </c>
      <c r="Q9" s="127" t="s">
        <v>1412</v>
      </c>
    </row>
    <row r="10" spans="6:17" ht="141.75" x14ac:dyDescent="0.25">
      <c r="F10" s="143">
        <v>2</v>
      </c>
      <c r="G10" s="235" t="s">
        <v>1179</v>
      </c>
      <c r="H10" s="234" t="s">
        <v>1288</v>
      </c>
      <c r="I10" s="232" t="s">
        <v>28</v>
      </c>
      <c r="J10" s="234" t="s">
        <v>1289</v>
      </c>
      <c r="K10" s="234" t="s">
        <v>1290</v>
      </c>
      <c r="L10" s="232" t="s">
        <v>171</v>
      </c>
      <c r="M10" s="234" t="s">
        <v>1291</v>
      </c>
      <c r="N10" s="234" t="s">
        <v>1292</v>
      </c>
      <c r="O10" s="234" t="s">
        <v>1293</v>
      </c>
      <c r="P10" s="239">
        <v>374358</v>
      </c>
      <c r="Q10" s="127" t="s">
        <v>535</v>
      </c>
    </row>
    <row r="11" spans="6:17" ht="110.25" x14ac:dyDescent="0.25">
      <c r="F11" s="142">
        <v>11</v>
      </c>
      <c r="G11" s="127" t="s">
        <v>242</v>
      </c>
      <c r="H11" s="127" t="s">
        <v>243</v>
      </c>
      <c r="I11" s="227" t="s">
        <v>23</v>
      </c>
      <c r="J11" s="127" t="s">
        <v>244</v>
      </c>
      <c r="K11" s="127" t="s">
        <v>245</v>
      </c>
      <c r="L11" s="227" t="s">
        <v>246</v>
      </c>
      <c r="M11" s="127" t="s">
        <v>90</v>
      </c>
      <c r="N11" s="127" t="s">
        <v>756</v>
      </c>
      <c r="O11" s="127" t="s">
        <v>750</v>
      </c>
      <c r="P11" s="238"/>
      <c r="Q11" s="127" t="s">
        <v>1317</v>
      </c>
    </row>
    <row r="12" spans="6:17" ht="110.25" x14ac:dyDescent="0.25">
      <c r="F12" s="142">
        <v>12</v>
      </c>
      <c r="G12" s="127" t="s">
        <v>248</v>
      </c>
      <c r="H12" s="127" t="s">
        <v>905</v>
      </c>
      <c r="I12" s="227" t="s">
        <v>23</v>
      </c>
      <c r="J12" s="127" t="s">
        <v>249</v>
      </c>
      <c r="K12" s="127" t="s">
        <v>250</v>
      </c>
      <c r="L12" s="227" t="s">
        <v>251</v>
      </c>
      <c r="M12" s="127" t="s">
        <v>252</v>
      </c>
      <c r="N12" s="127" t="s">
        <v>1318</v>
      </c>
      <c r="O12" s="127" t="s">
        <v>1319</v>
      </c>
      <c r="P12" s="238"/>
      <c r="Q12" s="127" t="s">
        <v>1320</v>
      </c>
    </row>
    <row r="13" spans="6:17" ht="63" x14ac:dyDescent="0.25">
      <c r="F13" s="142">
        <v>14</v>
      </c>
      <c r="G13" s="127" t="s">
        <v>1478</v>
      </c>
      <c r="H13" s="127" t="s">
        <v>1479</v>
      </c>
      <c r="I13" s="130" t="s">
        <v>23</v>
      </c>
      <c r="J13" s="326" t="s">
        <v>1323</v>
      </c>
      <c r="K13" s="127" t="s">
        <v>1480</v>
      </c>
      <c r="L13" s="130" t="s">
        <v>1481</v>
      </c>
      <c r="M13" s="127" t="s">
        <v>1326</v>
      </c>
      <c r="N13" s="127" t="s">
        <v>159</v>
      </c>
      <c r="O13" s="127">
        <v>0.5</v>
      </c>
      <c r="P13" s="238" t="s">
        <v>1328</v>
      </c>
      <c r="Q13" s="127" t="s">
        <v>267</v>
      </c>
    </row>
    <row r="14" spans="6:17" ht="63" x14ac:dyDescent="0.25">
      <c r="F14" s="142">
        <v>15</v>
      </c>
      <c r="G14" s="127" t="s">
        <v>1478</v>
      </c>
      <c r="H14" s="127" t="s">
        <v>1479</v>
      </c>
      <c r="I14" s="227" t="s">
        <v>23</v>
      </c>
      <c r="J14" s="127" t="s">
        <v>1482</v>
      </c>
      <c r="K14" s="127" t="s">
        <v>1483</v>
      </c>
      <c r="L14" s="227" t="s">
        <v>1484</v>
      </c>
      <c r="M14" s="127" t="s">
        <v>1485</v>
      </c>
      <c r="N14" s="127">
        <v>850</v>
      </c>
      <c r="O14" s="326">
        <v>1.1000000000000001</v>
      </c>
      <c r="P14" s="130" t="s">
        <v>1486</v>
      </c>
      <c r="Q14" s="127" t="s">
        <v>267</v>
      </c>
    </row>
    <row r="15" spans="6:17" ht="94.5" x14ac:dyDescent="0.25">
      <c r="F15" s="142">
        <v>18</v>
      </c>
      <c r="G15" s="127" t="s">
        <v>1487</v>
      </c>
      <c r="H15" s="127" t="s">
        <v>1488</v>
      </c>
      <c r="I15" s="130" t="s">
        <v>23</v>
      </c>
      <c r="J15" s="326" t="s">
        <v>1489</v>
      </c>
      <c r="K15" s="127" t="s">
        <v>1366</v>
      </c>
      <c r="L15" s="130">
        <v>1538</v>
      </c>
      <c r="M15" s="127" t="s">
        <v>1490</v>
      </c>
      <c r="N15" s="127">
        <v>357</v>
      </c>
      <c r="O15" s="127">
        <v>1</v>
      </c>
      <c r="P15" s="306" t="s">
        <v>1491</v>
      </c>
      <c r="Q15" s="135" t="s">
        <v>1492</v>
      </c>
    </row>
    <row r="16" spans="6:17" ht="157.5" x14ac:dyDescent="0.25">
      <c r="F16" s="142">
        <v>19</v>
      </c>
      <c r="G16" s="127" t="s">
        <v>1487</v>
      </c>
      <c r="H16" s="127" t="s">
        <v>1488</v>
      </c>
      <c r="I16" s="130" t="s">
        <v>23</v>
      </c>
      <c r="J16" s="326" t="s">
        <v>1493</v>
      </c>
      <c r="K16" s="127" t="s">
        <v>1494</v>
      </c>
      <c r="L16" s="130">
        <v>1825</v>
      </c>
      <c r="M16" s="127" t="s">
        <v>1490</v>
      </c>
      <c r="N16" s="127" t="s">
        <v>159</v>
      </c>
      <c r="O16" s="127">
        <v>0</v>
      </c>
      <c r="P16" s="306" t="s">
        <v>1495</v>
      </c>
      <c r="Q16" s="135" t="s">
        <v>1492</v>
      </c>
    </row>
    <row r="17" spans="6:17" ht="157.5" x14ac:dyDescent="0.25">
      <c r="F17" s="142">
        <v>20</v>
      </c>
      <c r="G17" s="127" t="s">
        <v>1487</v>
      </c>
      <c r="H17" s="127" t="s">
        <v>1488</v>
      </c>
      <c r="I17" s="130" t="s">
        <v>23</v>
      </c>
      <c r="J17" s="326" t="s">
        <v>1496</v>
      </c>
      <c r="K17" s="127" t="s">
        <v>1494</v>
      </c>
      <c r="L17" s="130">
        <v>3006</v>
      </c>
      <c r="M17" s="127" t="s">
        <v>1490</v>
      </c>
      <c r="N17" s="127" t="s">
        <v>159</v>
      </c>
      <c r="O17" s="127">
        <v>0</v>
      </c>
      <c r="P17" s="306" t="s">
        <v>1497</v>
      </c>
      <c r="Q17" s="135" t="s">
        <v>1492</v>
      </c>
    </row>
    <row r="18" spans="6:17" ht="157.5" x14ac:dyDescent="0.25">
      <c r="F18" s="142">
        <v>21</v>
      </c>
      <c r="G18" s="127" t="s">
        <v>1487</v>
      </c>
      <c r="H18" s="127" t="s">
        <v>1488</v>
      </c>
      <c r="I18" s="130" t="s">
        <v>23</v>
      </c>
      <c r="J18" s="326" t="s">
        <v>1498</v>
      </c>
      <c r="K18" s="127" t="s">
        <v>1494</v>
      </c>
      <c r="L18" s="130">
        <v>3712</v>
      </c>
      <c r="M18" s="127" t="s">
        <v>1490</v>
      </c>
      <c r="N18" s="127" t="s">
        <v>159</v>
      </c>
      <c r="O18" s="127">
        <v>0</v>
      </c>
      <c r="P18" s="306" t="s">
        <v>1497</v>
      </c>
      <c r="Q18" s="127" t="s">
        <v>267</v>
      </c>
    </row>
    <row r="19" spans="6:17" ht="157.5" x14ac:dyDescent="0.25">
      <c r="F19" s="142">
        <v>22</v>
      </c>
      <c r="G19" s="127" t="s">
        <v>1487</v>
      </c>
      <c r="H19" s="127" t="s">
        <v>1488</v>
      </c>
      <c r="I19" s="130" t="s">
        <v>23</v>
      </c>
      <c r="J19" s="326" t="s">
        <v>1499</v>
      </c>
      <c r="K19" s="127" t="s">
        <v>1494</v>
      </c>
      <c r="L19" s="130">
        <v>1852</v>
      </c>
      <c r="M19" s="127" t="s">
        <v>1490</v>
      </c>
      <c r="N19" s="127" t="s">
        <v>159</v>
      </c>
      <c r="O19" s="127">
        <v>0</v>
      </c>
      <c r="P19" s="306" t="s">
        <v>1497</v>
      </c>
      <c r="Q19" s="127" t="s">
        <v>267</v>
      </c>
    </row>
    <row r="20" spans="6:17" ht="63" x14ac:dyDescent="0.25">
      <c r="F20" s="142">
        <v>16</v>
      </c>
      <c r="G20" s="127" t="s">
        <v>1500</v>
      </c>
      <c r="H20" s="127" t="s">
        <v>1501</v>
      </c>
      <c r="I20" s="130" t="s">
        <v>1502</v>
      </c>
      <c r="J20" s="326" t="s">
        <v>1503</v>
      </c>
      <c r="K20" s="127" t="s">
        <v>1504</v>
      </c>
      <c r="L20" s="130"/>
      <c r="M20" s="127" t="s">
        <v>1505</v>
      </c>
      <c r="N20" s="127" t="s">
        <v>1506</v>
      </c>
      <c r="O20" s="127"/>
      <c r="P20" s="306" t="s">
        <v>1507</v>
      </c>
      <c r="Q20" s="135" t="s">
        <v>1492</v>
      </c>
    </row>
    <row r="21" spans="6:17" ht="63" x14ac:dyDescent="0.25">
      <c r="F21" s="143">
        <v>7</v>
      </c>
      <c r="G21" s="202" t="s">
        <v>1508</v>
      </c>
      <c r="H21" s="135" t="s">
        <v>1509</v>
      </c>
      <c r="I21" s="230" t="s">
        <v>136</v>
      </c>
      <c r="J21" s="135" t="s">
        <v>1510</v>
      </c>
      <c r="K21" s="135" t="s">
        <v>1511</v>
      </c>
      <c r="L21" s="230" t="s">
        <v>159</v>
      </c>
      <c r="M21" s="135" t="s">
        <v>1512</v>
      </c>
      <c r="N21" s="135"/>
      <c r="O21" s="135"/>
      <c r="P21" s="240"/>
      <c r="Q21" s="135" t="s">
        <v>32</v>
      </c>
    </row>
    <row r="22" spans="6:17" ht="236.25" x14ac:dyDescent="0.25">
      <c r="F22" s="142">
        <v>8</v>
      </c>
      <c r="G22" s="224" t="s">
        <v>210</v>
      </c>
      <c r="H22" s="127" t="s">
        <v>211</v>
      </c>
      <c r="I22" s="227" t="s">
        <v>136</v>
      </c>
      <c r="J22" s="130" t="s">
        <v>212</v>
      </c>
      <c r="K22" s="127" t="s">
        <v>213</v>
      </c>
      <c r="L22" s="227" t="s">
        <v>214</v>
      </c>
      <c r="M22" s="127" t="s">
        <v>90</v>
      </c>
      <c r="N22" s="127" t="s">
        <v>215</v>
      </c>
      <c r="O22" s="130" t="s">
        <v>216</v>
      </c>
      <c r="P22" s="238" t="s">
        <v>1421</v>
      </c>
      <c r="Q22" s="127" t="s">
        <v>1513</v>
      </c>
    </row>
    <row r="23" spans="6:17" ht="236.25" x14ac:dyDescent="0.25">
      <c r="F23" s="142">
        <v>9</v>
      </c>
      <c r="G23" s="224" t="s">
        <v>210</v>
      </c>
      <c r="H23" s="127" t="s">
        <v>218</v>
      </c>
      <c r="I23" s="227" t="s">
        <v>136</v>
      </c>
      <c r="J23" s="127" t="s">
        <v>219</v>
      </c>
      <c r="K23" s="127" t="s">
        <v>220</v>
      </c>
      <c r="L23" s="227" t="s">
        <v>221</v>
      </c>
      <c r="M23" s="127" t="s">
        <v>90</v>
      </c>
      <c r="N23" s="127" t="s">
        <v>222</v>
      </c>
      <c r="O23" s="130" t="s">
        <v>223</v>
      </c>
      <c r="P23" s="326" t="s">
        <v>1422</v>
      </c>
      <c r="Q23" s="127" t="s">
        <v>1513</v>
      </c>
    </row>
    <row r="24" spans="6:17" ht="236.25" x14ac:dyDescent="0.25">
      <c r="F24" s="142">
        <v>10</v>
      </c>
      <c r="G24" s="224">
        <v>44218</v>
      </c>
      <c r="H24" s="127" t="s">
        <v>225</v>
      </c>
      <c r="I24" s="227" t="s">
        <v>136</v>
      </c>
      <c r="J24" s="130" t="s">
        <v>226</v>
      </c>
      <c r="K24" s="127" t="s">
        <v>227</v>
      </c>
      <c r="L24" s="227" t="s">
        <v>228</v>
      </c>
      <c r="M24" s="127" t="s">
        <v>1424</v>
      </c>
      <c r="N24" s="127" t="s">
        <v>230</v>
      </c>
      <c r="O24" s="130" t="s">
        <v>231</v>
      </c>
      <c r="P24" s="238" t="s">
        <v>232</v>
      </c>
      <c r="Q24" s="127" t="s">
        <v>1513</v>
      </c>
    </row>
    <row r="25" spans="6:17" ht="236.25" x14ac:dyDescent="0.25">
      <c r="F25" s="142">
        <v>13</v>
      </c>
      <c r="G25" s="127" t="s">
        <v>1031</v>
      </c>
      <c r="H25" s="127" t="s">
        <v>1096</v>
      </c>
      <c r="I25" s="227" t="s">
        <v>136</v>
      </c>
      <c r="J25" s="130" t="s">
        <v>1097</v>
      </c>
      <c r="K25" s="127" t="s">
        <v>1098</v>
      </c>
      <c r="L25" s="227" t="s">
        <v>1099</v>
      </c>
      <c r="M25" s="127" t="s">
        <v>90</v>
      </c>
      <c r="N25" s="127" t="s">
        <v>1100</v>
      </c>
      <c r="O25" s="130" t="s">
        <v>1101</v>
      </c>
      <c r="P25" s="238" t="s">
        <v>1102</v>
      </c>
      <c r="Q25" s="127" t="s">
        <v>1513</v>
      </c>
    </row>
    <row r="26" spans="6:17" ht="110.25" x14ac:dyDescent="0.25">
      <c r="F26" s="143">
        <v>4</v>
      </c>
      <c r="G26" s="224" t="s">
        <v>1514</v>
      </c>
      <c r="H26" s="127" t="s">
        <v>1515</v>
      </c>
      <c r="I26" s="227" t="s">
        <v>48</v>
      </c>
      <c r="J26" s="130" t="s">
        <v>1516</v>
      </c>
      <c r="K26" s="127" t="s">
        <v>276</v>
      </c>
      <c r="L26" s="227" t="s">
        <v>1517</v>
      </c>
      <c r="M26" s="127" t="s">
        <v>124</v>
      </c>
      <c r="N26" s="127" t="s">
        <v>1518</v>
      </c>
      <c r="O26" s="130" t="s">
        <v>1519</v>
      </c>
      <c r="P26" s="238" t="s">
        <v>124</v>
      </c>
      <c r="Q26" s="127" t="s">
        <v>1520</v>
      </c>
    </row>
    <row r="27" spans="6:17" ht="78.75" x14ac:dyDescent="0.25">
      <c r="F27" s="142">
        <v>25</v>
      </c>
      <c r="G27" s="135" t="s">
        <v>1179</v>
      </c>
      <c r="H27" s="135" t="s">
        <v>1521</v>
      </c>
      <c r="I27" s="208" t="s">
        <v>48</v>
      </c>
      <c r="J27" s="240" t="s">
        <v>1522</v>
      </c>
      <c r="K27" s="135" t="s">
        <v>295</v>
      </c>
      <c r="L27" s="208" t="s">
        <v>1523</v>
      </c>
      <c r="M27" s="135" t="s">
        <v>1524</v>
      </c>
      <c r="N27" s="135" t="s">
        <v>1525</v>
      </c>
      <c r="O27" s="208" t="s">
        <v>1526</v>
      </c>
      <c r="P27" s="313" t="s">
        <v>1527</v>
      </c>
      <c r="Q27" s="135" t="s">
        <v>1528</v>
      </c>
    </row>
    <row r="28" spans="6:17" ht="141.75" x14ac:dyDescent="0.25">
      <c r="F28" s="143">
        <v>3</v>
      </c>
      <c r="G28" s="235" t="s">
        <v>1415</v>
      </c>
      <c r="H28" s="234" t="s">
        <v>1416</v>
      </c>
      <c r="I28" s="232" t="s">
        <v>28</v>
      </c>
      <c r="J28" s="327" t="s">
        <v>1417</v>
      </c>
      <c r="K28" s="234" t="s">
        <v>1089</v>
      </c>
      <c r="L28" s="232" t="s">
        <v>1418</v>
      </c>
      <c r="M28" s="234" t="s">
        <v>1265</v>
      </c>
      <c r="N28" s="234" t="s">
        <v>575</v>
      </c>
      <c r="O28" s="327" t="s">
        <v>1419</v>
      </c>
      <c r="P28" s="239" t="s">
        <v>1420</v>
      </c>
      <c r="Q28" s="234" t="s">
        <v>1273</v>
      </c>
    </row>
    <row r="29" spans="6:17" ht="63" x14ac:dyDescent="0.25">
      <c r="F29" s="143">
        <v>5</v>
      </c>
      <c r="G29" s="224" t="s">
        <v>1529</v>
      </c>
      <c r="H29" s="127" t="s">
        <v>1530</v>
      </c>
      <c r="I29" s="227" t="s">
        <v>28</v>
      </c>
      <c r="J29" s="130" t="s">
        <v>1531</v>
      </c>
      <c r="K29" s="127" t="s">
        <v>1532</v>
      </c>
      <c r="L29" s="227" t="s">
        <v>1533</v>
      </c>
      <c r="M29" s="127" t="s">
        <v>124</v>
      </c>
      <c r="N29" s="127" t="s">
        <v>1534</v>
      </c>
      <c r="O29" s="130" t="s">
        <v>1535</v>
      </c>
      <c r="P29" s="238">
        <v>6673433</v>
      </c>
      <c r="Q29" s="127" t="s">
        <v>32</v>
      </c>
    </row>
    <row r="30" spans="6:17" ht="63" x14ac:dyDescent="0.25">
      <c r="F30" s="142">
        <v>17</v>
      </c>
      <c r="G30" s="127" t="s">
        <v>1487</v>
      </c>
      <c r="H30" s="127" t="s">
        <v>1536</v>
      </c>
      <c r="I30" s="130" t="s">
        <v>28</v>
      </c>
      <c r="J30" s="238" t="s">
        <v>1537</v>
      </c>
      <c r="K30" s="127" t="s">
        <v>1538</v>
      </c>
      <c r="L30" s="130" t="s">
        <v>1539</v>
      </c>
      <c r="M30" s="127"/>
      <c r="N30" s="127">
        <v>740</v>
      </c>
      <c r="O30" s="130">
        <v>0.98</v>
      </c>
      <c r="P30" s="306">
        <v>3.1</v>
      </c>
      <c r="Q30" s="127" t="s">
        <v>267</v>
      </c>
    </row>
    <row r="31" spans="6:17" ht="78.75" x14ac:dyDescent="0.25">
      <c r="F31" s="142">
        <v>23</v>
      </c>
      <c r="G31" s="127" t="s">
        <v>1540</v>
      </c>
      <c r="H31" s="127" t="s">
        <v>1541</v>
      </c>
      <c r="I31" s="130" t="s">
        <v>28</v>
      </c>
      <c r="J31" s="238" t="s">
        <v>1542</v>
      </c>
      <c r="K31" s="127" t="s">
        <v>1543</v>
      </c>
      <c r="L31" s="130" t="s">
        <v>1544</v>
      </c>
      <c r="M31" s="127" t="s">
        <v>124</v>
      </c>
      <c r="N31" s="127" t="s">
        <v>124</v>
      </c>
      <c r="O31" s="130" t="s">
        <v>124</v>
      </c>
      <c r="P31" s="306">
        <v>1.5</v>
      </c>
      <c r="Q31" s="127" t="s">
        <v>300</v>
      </c>
    </row>
    <row r="32" spans="6:17" ht="94.5" x14ac:dyDescent="0.25">
      <c r="F32" s="142">
        <v>24</v>
      </c>
      <c r="G32" s="127" t="s">
        <v>1545</v>
      </c>
      <c r="H32" s="127" t="s">
        <v>1546</v>
      </c>
      <c r="I32" s="130" t="s">
        <v>28</v>
      </c>
      <c r="J32" s="238" t="s">
        <v>1547</v>
      </c>
      <c r="K32" s="127" t="s">
        <v>1548</v>
      </c>
      <c r="L32" s="130" t="s">
        <v>1549</v>
      </c>
      <c r="M32" s="127" t="s">
        <v>124</v>
      </c>
      <c r="N32" s="127">
        <v>600</v>
      </c>
      <c r="O32" s="130">
        <v>0.67</v>
      </c>
      <c r="P32" s="306">
        <v>1.7170000000000001</v>
      </c>
      <c r="Q32" s="135" t="s">
        <v>1550</v>
      </c>
    </row>
    <row r="33" spans="6:17" ht="78.75" x14ac:dyDescent="0.25">
      <c r="F33" s="143">
        <v>6</v>
      </c>
      <c r="G33" s="224" t="s">
        <v>1540</v>
      </c>
      <c r="H33" s="127" t="s">
        <v>1551</v>
      </c>
      <c r="I33" s="227" t="s">
        <v>121</v>
      </c>
      <c r="J33" s="130" t="s">
        <v>1552</v>
      </c>
      <c r="K33" s="127" t="s">
        <v>1553</v>
      </c>
      <c r="L33" s="227" t="s">
        <v>159</v>
      </c>
      <c r="M33" s="127" t="s">
        <v>124</v>
      </c>
      <c r="N33" s="127" t="s">
        <v>581</v>
      </c>
      <c r="O33" s="130" t="s">
        <v>1554</v>
      </c>
      <c r="P33" s="238" t="s">
        <v>1555</v>
      </c>
      <c r="Q33" s="127" t="s">
        <v>32</v>
      </c>
    </row>
    <row r="34" spans="6:17" ht="63" x14ac:dyDescent="0.25">
      <c r="F34" s="308">
        <v>26</v>
      </c>
      <c r="G34" s="317">
        <v>44480</v>
      </c>
      <c r="H34" s="250" t="s">
        <v>1556</v>
      </c>
      <c r="I34" s="273" t="s">
        <v>336</v>
      </c>
      <c r="J34" s="250" t="s">
        <v>1557</v>
      </c>
      <c r="K34" s="250" t="s">
        <v>1558</v>
      </c>
      <c r="L34" s="273" t="s">
        <v>171</v>
      </c>
      <c r="M34" s="250" t="s">
        <v>101</v>
      </c>
      <c r="N34" s="250" t="s">
        <v>1559</v>
      </c>
      <c r="O34" s="250" t="s">
        <v>1559</v>
      </c>
      <c r="P34" s="250" t="s">
        <v>1560</v>
      </c>
      <c r="Q34" s="250" t="s">
        <v>1556</v>
      </c>
    </row>
  </sheetData>
  <sortState ref="F11:Q34">
    <sortCondition ref="I9"/>
  </sortState>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245"/>
  <sheetViews>
    <sheetView showGridLines="0" topLeftCell="A115" zoomScale="60" zoomScaleNormal="60" workbookViewId="0">
      <selection activeCell="D117" sqref="D117"/>
    </sheetView>
  </sheetViews>
  <sheetFormatPr defaultColWidth="9.140625" defaultRowHeight="15.75" x14ac:dyDescent="0.25"/>
  <cols>
    <col min="1" max="3" width="9.140625" style="59"/>
    <col min="4" max="4" width="12.140625" style="59" customWidth="1"/>
    <col min="5" max="5" width="23.85546875" style="59" bestFit="1" customWidth="1"/>
    <col min="6" max="6" width="30.85546875" style="59" customWidth="1"/>
    <col min="7" max="7" width="23" style="59" bestFit="1" customWidth="1"/>
    <col min="8" max="8" width="40.85546875" style="59" customWidth="1"/>
    <col min="9" max="9" width="34.42578125" style="59" bestFit="1" customWidth="1"/>
    <col min="10" max="10" width="36.42578125" style="59" customWidth="1"/>
    <col min="11" max="11" width="63.140625" style="59" bestFit="1" customWidth="1"/>
    <col min="12" max="12" width="30.42578125" style="59" bestFit="1" customWidth="1"/>
    <col min="13" max="13" width="23" style="59" customWidth="1"/>
    <col min="14" max="14" width="22.85546875" style="59" customWidth="1"/>
    <col min="15" max="15" width="30.85546875" style="59" bestFit="1" customWidth="1"/>
    <col min="16" max="16" width="28.140625" style="59" customWidth="1"/>
    <col min="17" max="17" width="24.140625" style="59" customWidth="1"/>
    <col min="18" max="18" width="26.140625" style="59" customWidth="1"/>
    <col min="19" max="16384" width="9.140625" style="59"/>
  </cols>
  <sheetData>
    <row r="1" spans="3:19" ht="16.5" thickBot="1" x14ac:dyDescent="0.3"/>
    <row r="2" spans="3:19" x14ac:dyDescent="0.25">
      <c r="C2" s="111"/>
      <c r="D2" s="111"/>
      <c r="E2" s="112"/>
      <c r="F2" s="112"/>
      <c r="G2" s="112"/>
      <c r="H2" s="112"/>
      <c r="I2" s="112"/>
      <c r="J2" s="112"/>
      <c r="K2" s="112"/>
      <c r="L2" s="112"/>
      <c r="M2" s="112"/>
      <c r="N2" s="112"/>
      <c r="O2" s="112"/>
      <c r="P2" s="112"/>
      <c r="Q2" s="112"/>
      <c r="R2" s="113"/>
      <c r="S2" s="113"/>
    </row>
    <row r="3" spans="3:19" x14ac:dyDescent="0.25">
      <c r="C3" s="114"/>
      <c r="D3" s="114"/>
      <c r="R3" s="115"/>
      <c r="S3" s="115"/>
    </row>
    <row r="4" spans="3:19" x14ac:dyDescent="0.25">
      <c r="C4" s="114"/>
      <c r="D4" s="114"/>
      <c r="R4" s="115"/>
      <c r="S4" s="115"/>
    </row>
    <row r="5" spans="3:19" x14ac:dyDescent="0.25">
      <c r="C5" s="114"/>
      <c r="D5" s="114"/>
      <c r="R5" s="115"/>
      <c r="S5" s="115"/>
    </row>
    <row r="6" spans="3:19" x14ac:dyDescent="0.25">
      <c r="C6" s="114"/>
      <c r="D6" s="114"/>
      <c r="R6" s="115"/>
      <c r="S6" s="115"/>
    </row>
    <row r="7" spans="3:19" x14ac:dyDescent="0.25">
      <c r="C7" s="114"/>
      <c r="D7" s="114"/>
      <c r="R7" s="115"/>
      <c r="S7" s="115"/>
    </row>
    <row r="8" spans="3:19" x14ac:dyDescent="0.25">
      <c r="C8" s="114"/>
      <c r="D8" s="114"/>
      <c r="R8" s="115"/>
      <c r="S8" s="115"/>
    </row>
    <row r="9" spans="3:19" x14ac:dyDescent="0.25">
      <c r="C9" s="114"/>
      <c r="D9" s="114"/>
      <c r="R9" s="115"/>
      <c r="S9" s="115"/>
    </row>
    <row r="10" spans="3:19" x14ac:dyDescent="0.25">
      <c r="C10" s="114"/>
      <c r="D10" s="116" t="s">
        <v>0</v>
      </c>
      <c r="R10" s="115"/>
      <c r="S10" s="115"/>
    </row>
    <row r="11" spans="3:19" x14ac:dyDescent="0.25">
      <c r="C11" s="114"/>
      <c r="D11" s="117" t="s">
        <v>1</v>
      </c>
      <c r="E11" s="59" t="s">
        <v>1176</v>
      </c>
      <c r="R11" s="115"/>
      <c r="S11" s="115"/>
    </row>
    <row r="12" spans="3:19" x14ac:dyDescent="0.25">
      <c r="C12" s="114"/>
      <c r="D12" s="117" t="s">
        <v>3</v>
      </c>
      <c r="E12" s="59" t="s">
        <v>4</v>
      </c>
      <c r="R12" s="115"/>
      <c r="S12" s="115"/>
    </row>
    <row r="13" spans="3:19" x14ac:dyDescent="0.25">
      <c r="C13" s="114"/>
      <c r="D13" s="117" t="s">
        <v>5</v>
      </c>
      <c r="E13" s="118"/>
      <c r="R13" s="115"/>
      <c r="S13" s="115"/>
    </row>
    <row r="14" spans="3:19" x14ac:dyDescent="0.25">
      <c r="C14" s="114"/>
      <c r="D14" s="114"/>
      <c r="R14" s="115"/>
      <c r="S14" s="115"/>
    </row>
    <row r="15" spans="3:19" ht="28.5" x14ac:dyDescent="0.45">
      <c r="C15" s="114"/>
      <c r="D15" s="1287" t="s">
        <v>4500</v>
      </c>
      <c r="E15" s="1288"/>
      <c r="F15" s="1288"/>
      <c r="G15" s="1288"/>
      <c r="H15" s="1288"/>
      <c r="I15" s="1288"/>
      <c r="J15" s="1288"/>
      <c r="R15" s="115"/>
      <c r="S15" s="115"/>
    </row>
    <row r="16" spans="3:19" ht="16.5" thickBot="1" x14ac:dyDescent="0.3">
      <c r="C16" s="114"/>
      <c r="D16" s="114"/>
      <c r="R16" s="115"/>
      <c r="S16" s="115"/>
    </row>
    <row r="17" spans="3:19" ht="24" thickBot="1" x14ac:dyDescent="0.3">
      <c r="C17" s="119"/>
      <c r="D17" s="1311" t="s">
        <v>7</v>
      </c>
      <c r="E17" s="1312"/>
      <c r="F17" s="1312"/>
      <c r="G17" s="1312"/>
      <c r="H17" s="1312"/>
      <c r="I17" s="1312"/>
      <c r="J17" s="1312"/>
      <c r="K17" s="1312"/>
      <c r="L17" s="1312"/>
      <c r="M17" s="1312"/>
      <c r="N17" s="1312"/>
      <c r="O17" s="1312"/>
      <c r="P17" s="1312"/>
      <c r="Q17" s="1312"/>
      <c r="R17" s="1313"/>
      <c r="S17" s="115"/>
    </row>
    <row r="18" spans="3:19" ht="23.25" x14ac:dyDescent="0.35">
      <c r="C18" s="119"/>
      <c r="D18" s="1314" t="s">
        <v>4501</v>
      </c>
      <c r="E18" s="1314"/>
      <c r="F18" s="1314"/>
      <c r="G18" s="1314"/>
      <c r="H18" s="1314"/>
      <c r="I18" s="1314"/>
      <c r="J18" s="1314"/>
      <c r="K18" s="1314"/>
      <c r="L18" s="1314"/>
      <c r="M18" s="1314"/>
      <c r="N18" s="1314"/>
      <c r="O18" s="1314"/>
      <c r="P18" s="1314"/>
      <c r="Q18" s="203"/>
      <c r="R18" s="204"/>
      <c r="S18" s="115"/>
    </row>
    <row r="19" spans="3:19" ht="31.5" x14ac:dyDescent="0.25">
      <c r="C19" s="119"/>
      <c r="D19" s="120" t="s">
        <v>9</v>
      </c>
      <c r="E19" s="120" t="s">
        <v>10</v>
      </c>
      <c r="F19" s="121" t="s">
        <v>11</v>
      </c>
      <c r="G19" s="122" t="s">
        <v>12</v>
      </c>
      <c r="H19" s="121" t="s">
        <v>13</v>
      </c>
      <c r="I19" s="122" t="s">
        <v>14</v>
      </c>
      <c r="J19" s="121" t="s">
        <v>15</v>
      </c>
      <c r="K19" s="122" t="s">
        <v>16</v>
      </c>
      <c r="L19" s="122" t="s">
        <v>17</v>
      </c>
      <c r="M19" s="122" t="s">
        <v>18</v>
      </c>
      <c r="N19" s="123" t="s">
        <v>19</v>
      </c>
      <c r="O19" s="122" t="s">
        <v>20</v>
      </c>
      <c r="P19" s="122" t="s">
        <v>21</v>
      </c>
      <c r="Q19" s="124"/>
      <c r="R19" s="115"/>
      <c r="S19" s="115"/>
    </row>
    <row r="20" spans="3:19" ht="95.25" customHeight="1" x14ac:dyDescent="0.25">
      <c r="C20" s="119"/>
      <c r="D20" s="245">
        <v>1</v>
      </c>
      <c r="E20" s="126" t="s">
        <v>1179</v>
      </c>
      <c r="F20" s="127" t="s">
        <v>1180</v>
      </c>
      <c r="G20" s="128" t="s">
        <v>136</v>
      </c>
      <c r="H20" s="127">
        <v>61</v>
      </c>
      <c r="I20" s="128" t="s">
        <v>1181</v>
      </c>
      <c r="J20" s="127" t="s">
        <v>1182</v>
      </c>
      <c r="K20" s="129" t="s">
        <v>1183</v>
      </c>
      <c r="L20" s="128" t="s">
        <v>1184</v>
      </c>
      <c r="M20" s="130" t="s">
        <v>1185</v>
      </c>
      <c r="N20" s="244" t="s">
        <v>1452</v>
      </c>
      <c r="O20" s="127" t="s">
        <v>1186</v>
      </c>
      <c r="P20" s="127" t="s">
        <v>32</v>
      </c>
      <c r="Q20" s="131"/>
      <c r="R20" s="115"/>
      <c r="S20" s="115"/>
    </row>
    <row r="21" spans="3:19" ht="95.25" customHeight="1" x14ac:dyDescent="0.25">
      <c r="C21" s="119"/>
      <c r="D21" s="245">
        <v>2</v>
      </c>
      <c r="E21" s="126" t="s">
        <v>4502</v>
      </c>
      <c r="F21" s="127" t="s">
        <v>4503</v>
      </c>
      <c r="G21" s="128" t="s">
        <v>28</v>
      </c>
      <c r="H21" s="127"/>
      <c r="I21" s="128" t="s">
        <v>4504</v>
      </c>
      <c r="J21" s="127" t="s">
        <v>25</v>
      </c>
      <c r="K21" s="129" t="s">
        <v>4505</v>
      </c>
      <c r="L21" s="128" t="s">
        <v>4506</v>
      </c>
      <c r="M21" s="130" t="s">
        <v>171</v>
      </c>
      <c r="N21" s="244" t="s">
        <v>4507</v>
      </c>
      <c r="O21" s="127" t="s">
        <v>171</v>
      </c>
      <c r="P21" s="127" t="s">
        <v>32</v>
      </c>
      <c r="Q21" s="131"/>
      <c r="R21" s="115"/>
      <c r="S21" s="115"/>
    </row>
    <row r="22" spans="3:19" ht="36" customHeight="1" x14ac:dyDescent="0.25">
      <c r="C22" s="119"/>
      <c r="D22" s="125">
        <v>3</v>
      </c>
      <c r="E22" s="126">
        <v>43930</v>
      </c>
      <c r="F22" s="127" t="s">
        <v>22</v>
      </c>
      <c r="G22" s="128" t="s">
        <v>23</v>
      </c>
      <c r="H22" s="127">
        <v>49</v>
      </c>
      <c r="I22" s="128" t="s">
        <v>24</v>
      </c>
      <c r="J22" s="127" t="s">
        <v>25</v>
      </c>
      <c r="K22" s="129">
        <v>77</v>
      </c>
      <c r="L22" s="128" t="s">
        <v>821</v>
      </c>
      <c r="M22" s="130">
        <v>2023</v>
      </c>
      <c r="N22" s="127">
        <v>804</v>
      </c>
      <c r="O22" s="127">
        <v>2023</v>
      </c>
      <c r="P22" s="127" t="s">
        <v>300</v>
      </c>
      <c r="Q22" s="131"/>
      <c r="R22" s="115"/>
      <c r="S22" s="115"/>
    </row>
    <row r="23" spans="3:19" ht="36.75" customHeight="1" x14ac:dyDescent="0.25">
      <c r="C23" s="119"/>
      <c r="D23" s="125">
        <v>4</v>
      </c>
      <c r="E23" s="126" t="s">
        <v>33</v>
      </c>
      <c r="F23" s="127" t="s">
        <v>34</v>
      </c>
      <c r="G23" s="128" t="s">
        <v>28</v>
      </c>
      <c r="H23" s="127">
        <v>46</v>
      </c>
      <c r="I23" s="128" t="s">
        <v>35</v>
      </c>
      <c r="J23" s="127" t="s">
        <v>30</v>
      </c>
      <c r="K23" s="129" t="s">
        <v>36</v>
      </c>
      <c r="L23" s="132">
        <v>19000</v>
      </c>
      <c r="M23" s="130">
        <v>2021</v>
      </c>
      <c r="N23" s="127">
        <v>218.06</v>
      </c>
      <c r="O23" s="127">
        <v>2021</v>
      </c>
      <c r="P23" s="127" t="s">
        <v>300</v>
      </c>
      <c r="Q23" s="131"/>
      <c r="R23" s="115"/>
      <c r="S23" s="115"/>
    </row>
    <row r="24" spans="3:19" ht="42" customHeight="1" x14ac:dyDescent="0.25">
      <c r="C24" s="119"/>
      <c r="D24" s="125">
        <v>5</v>
      </c>
      <c r="E24" s="126" t="s">
        <v>825</v>
      </c>
      <c r="F24" s="127" t="s">
        <v>826</v>
      </c>
      <c r="G24" s="128" t="s">
        <v>28</v>
      </c>
      <c r="H24" s="127">
        <v>35</v>
      </c>
      <c r="I24" s="128" t="s">
        <v>827</v>
      </c>
      <c r="J24" s="127" t="s">
        <v>828</v>
      </c>
      <c r="K24" s="129"/>
      <c r="L24" s="132"/>
      <c r="M24" s="133"/>
      <c r="N24" s="129"/>
      <c r="O24" s="129"/>
      <c r="P24" s="127" t="s">
        <v>300</v>
      </c>
      <c r="Q24" s="131"/>
      <c r="R24" s="115"/>
      <c r="S24" s="115"/>
    </row>
    <row r="25" spans="3:19" ht="42" customHeight="1" x14ac:dyDescent="0.25">
      <c r="C25" s="119"/>
      <c r="D25" s="125">
        <v>6</v>
      </c>
      <c r="E25" s="126">
        <v>44354</v>
      </c>
      <c r="F25" s="127" t="s">
        <v>830</v>
      </c>
      <c r="G25" s="128" t="s">
        <v>28</v>
      </c>
      <c r="H25" s="127">
        <v>46</v>
      </c>
      <c r="I25" s="128" t="s">
        <v>831</v>
      </c>
      <c r="J25" s="127" t="s">
        <v>30</v>
      </c>
      <c r="K25" s="129" t="s">
        <v>832</v>
      </c>
      <c r="L25" s="128" t="s">
        <v>124</v>
      </c>
      <c r="M25" s="133" t="s">
        <v>124</v>
      </c>
      <c r="N25" s="129" t="s">
        <v>124</v>
      </c>
      <c r="O25" s="129" t="s">
        <v>124</v>
      </c>
      <c r="P25" s="127" t="s">
        <v>300</v>
      </c>
      <c r="Q25" s="131"/>
      <c r="R25" s="115"/>
      <c r="S25" s="115"/>
    </row>
    <row r="26" spans="3:19" ht="64.5" customHeight="1" x14ac:dyDescent="0.25">
      <c r="C26" s="119"/>
      <c r="D26" s="125">
        <v>7</v>
      </c>
      <c r="E26" s="227" t="s">
        <v>1189</v>
      </c>
      <c r="F26" s="126" t="s">
        <v>1190</v>
      </c>
      <c r="G26" s="127" t="s">
        <v>28</v>
      </c>
      <c r="H26" s="128">
        <v>35</v>
      </c>
      <c r="I26" s="127" t="s">
        <v>1191</v>
      </c>
      <c r="J26" s="128" t="s">
        <v>1192</v>
      </c>
      <c r="K26" s="127" t="s">
        <v>1193</v>
      </c>
      <c r="L26" s="129"/>
      <c r="M26" s="128"/>
      <c r="N26" s="133"/>
      <c r="O26" s="129"/>
      <c r="P26" s="127" t="s">
        <v>1194</v>
      </c>
      <c r="Q26" s="131"/>
      <c r="R26" s="115"/>
      <c r="S26" s="115"/>
    </row>
    <row r="27" spans="3:19" ht="47.25" customHeight="1" x14ac:dyDescent="0.25">
      <c r="C27" s="119"/>
      <c r="D27" s="125">
        <v>8</v>
      </c>
      <c r="E27" s="227" t="s">
        <v>1402</v>
      </c>
      <c r="F27" s="126" t="s">
        <v>1403</v>
      </c>
      <c r="G27" s="127" t="s">
        <v>23</v>
      </c>
      <c r="H27" s="128">
        <v>49</v>
      </c>
      <c r="I27" s="127" t="s">
        <v>1404</v>
      </c>
      <c r="J27" s="128" t="s">
        <v>30</v>
      </c>
      <c r="K27" s="127" t="s">
        <v>1405</v>
      </c>
      <c r="L27" s="129"/>
      <c r="M27" s="128">
        <v>2026</v>
      </c>
      <c r="N27" s="133"/>
      <c r="O27" s="129">
        <v>2026</v>
      </c>
      <c r="P27" s="135" t="s">
        <v>300</v>
      </c>
      <c r="Q27" s="131"/>
      <c r="R27" s="115"/>
      <c r="S27" s="115"/>
    </row>
    <row r="28" spans="3:19" x14ac:dyDescent="0.25">
      <c r="C28" s="119"/>
      <c r="H28" s="131"/>
      <c r="J28" s="131"/>
      <c r="K28" s="131"/>
      <c r="L28" s="131"/>
      <c r="M28" s="131"/>
      <c r="N28" s="131"/>
      <c r="O28" s="131"/>
      <c r="P28" s="131"/>
      <c r="Q28" s="131"/>
      <c r="R28" s="115"/>
      <c r="S28" s="115"/>
    </row>
    <row r="29" spans="3:19" x14ac:dyDescent="0.25">
      <c r="C29" s="119"/>
      <c r="H29" s="131"/>
      <c r="J29" s="131"/>
      <c r="K29" s="131"/>
      <c r="L29" s="131"/>
      <c r="M29" s="131"/>
      <c r="N29" s="131"/>
      <c r="O29" s="131"/>
      <c r="P29" s="131"/>
      <c r="Q29" s="131"/>
      <c r="R29" s="115"/>
      <c r="S29" s="115"/>
    </row>
    <row r="30" spans="3:19" ht="16.5" thickBot="1" x14ac:dyDescent="0.3">
      <c r="C30" s="119"/>
      <c r="R30" s="115"/>
      <c r="S30" s="115"/>
    </row>
    <row r="31" spans="3:19" ht="24" thickBot="1" x14ac:dyDescent="0.4">
      <c r="C31" s="119"/>
      <c r="D31" s="1308" t="s">
        <v>37</v>
      </c>
      <c r="E31" s="1309"/>
      <c r="F31" s="1309"/>
      <c r="G31" s="1309"/>
      <c r="H31" s="1309"/>
      <c r="I31" s="1309"/>
      <c r="J31" s="1309"/>
      <c r="K31" s="1309"/>
      <c r="L31" s="1309"/>
      <c r="M31" s="1309"/>
      <c r="N31" s="1309"/>
      <c r="O31" s="1309"/>
      <c r="P31" s="1309"/>
      <c r="Q31" s="1309"/>
      <c r="R31" s="1310"/>
      <c r="S31" s="115"/>
    </row>
    <row r="32" spans="3:19" ht="23.25" x14ac:dyDescent="0.35">
      <c r="C32" s="119"/>
      <c r="D32" s="1315" t="s">
        <v>1453</v>
      </c>
      <c r="E32" s="1316"/>
      <c r="F32" s="1316"/>
      <c r="G32" s="1316"/>
      <c r="H32" s="1316"/>
      <c r="I32" s="1316"/>
      <c r="J32" s="1316"/>
      <c r="K32" s="1316"/>
      <c r="L32" s="1316"/>
      <c r="M32" s="1316"/>
      <c r="N32" s="1316"/>
      <c r="O32" s="1316"/>
      <c r="P32" s="1316"/>
      <c r="Q32" s="1316"/>
      <c r="R32" s="1317"/>
      <c r="S32" s="115"/>
    </row>
    <row r="33" spans="3:19" ht="35.450000000000003" customHeight="1" x14ac:dyDescent="0.25">
      <c r="C33" s="119"/>
      <c r="D33" s="120" t="s">
        <v>9</v>
      </c>
      <c r="E33" s="120" t="s">
        <v>10</v>
      </c>
      <c r="F33" s="121" t="s">
        <v>39</v>
      </c>
      <c r="G33" s="122" t="s">
        <v>12</v>
      </c>
      <c r="H33" s="122" t="s">
        <v>40</v>
      </c>
      <c r="I33" s="122" t="s">
        <v>41</v>
      </c>
      <c r="J33" s="121" t="s">
        <v>42</v>
      </c>
      <c r="K33" s="122" t="s">
        <v>43</v>
      </c>
      <c r="L33" s="140" t="s">
        <v>14</v>
      </c>
      <c r="M33" s="122" t="s">
        <v>44</v>
      </c>
      <c r="N33" s="123" t="s">
        <v>45</v>
      </c>
      <c r="O33" s="122" t="s">
        <v>46</v>
      </c>
      <c r="P33" s="122" t="s">
        <v>47</v>
      </c>
      <c r="Q33" s="122" t="s">
        <v>21</v>
      </c>
      <c r="R33" s="141"/>
      <c r="S33" s="115"/>
    </row>
    <row r="34" spans="3:19" ht="78" customHeight="1" x14ac:dyDescent="0.25">
      <c r="C34" s="119"/>
      <c r="D34" s="143">
        <v>1</v>
      </c>
      <c r="E34" s="128" t="s">
        <v>1457</v>
      </c>
      <c r="F34" s="127" t="s">
        <v>4508</v>
      </c>
      <c r="G34" s="128" t="s">
        <v>526</v>
      </c>
      <c r="H34" s="127" t="s">
        <v>4509</v>
      </c>
      <c r="I34" s="128" t="s">
        <v>528</v>
      </c>
      <c r="J34" s="127">
        <v>143</v>
      </c>
      <c r="K34" s="128" t="s">
        <v>529</v>
      </c>
      <c r="L34" s="127" t="s">
        <v>530</v>
      </c>
      <c r="M34" s="127" t="s">
        <v>124</v>
      </c>
      <c r="N34" s="127" t="s">
        <v>124</v>
      </c>
      <c r="O34" s="128" t="s">
        <v>4510</v>
      </c>
      <c r="P34" s="127" t="s">
        <v>124</v>
      </c>
      <c r="Q34" s="127" t="s">
        <v>4511</v>
      </c>
      <c r="R34" s="115"/>
      <c r="S34" s="115"/>
    </row>
    <row r="35" spans="3:19" ht="89.25" customHeight="1" x14ac:dyDescent="0.25">
      <c r="C35" s="119"/>
      <c r="D35" s="142">
        <v>2</v>
      </c>
      <c r="E35" s="128"/>
      <c r="F35" s="127"/>
      <c r="G35" s="128" t="s">
        <v>48</v>
      </c>
      <c r="H35" s="127" t="s">
        <v>49</v>
      </c>
      <c r="I35" s="128" t="s">
        <v>50</v>
      </c>
      <c r="J35" s="127" t="s">
        <v>51</v>
      </c>
      <c r="K35" s="128" t="s">
        <v>52</v>
      </c>
      <c r="L35" s="127" t="s">
        <v>53</v>
      </c>
      <c r="M35" s="128" t="s">
        <v>54</v>
      </c>
      <c r="N35" s="127" t="s">
        <v>55</v>
      </c>
      <c r="O35" s="128">
        <v>1.18</v>
      </c>
      <c r="P35" s="127"/>
      <c r="Q35" s="127" t="s">
        <v>56</v>
      </c>
      <c r="R35" s="115"/>
      <c r="S35" s="115"/>
    </row>
    <row r="36" spans="3:19" x14ac:dyDescent="0.25">
      <c r="C36" s="119"/>
      <c r="D36" s="142">
        <v>3</v>
      </c>
      <c r="E36" s="126">
        <v>44438</v>
      </c>
      <c r="F36" s="127" t="s">
        <v>1454</v>
      </c>
      <c r="G36" s="128" t="s">
        <v>48</v>
      </c>
      <c r="H36" s="127" t="s">
        <v>1455</v>
      </c>
      <c r="I36" s="128" t="s">
        <v>50</v>
      </c>
      <c r="J36" s="127" t="s">
        <v>51</v>
      </c>
      <c r="K36" s="128" t="s">
        <v>1456</v>
      </c>
      <c r="L36" s="127" t="s">
        <v>53</v>
      </c>
      <c r="M36" s="127"/>
      <c r="N36" s="127"/>
      <c r="O36" s="128"/>
      <c r="P36" s="127"/>
      <c r="Q36" s="127" t="s">
        <v>267</v>
      </c>
      <c r="R36" s="115"/>
      <c r="S36" s="115"/>
    </row>
    <row r="37" spans="3:19" ht="31.5" x14ac:dyDescent="0.25">
      <c r="C37" s="119"/>
      <c r="D37" s="142">
        <v>4</v>
      </c>
      <c r="E37" s="128" t="s">
        <v>1457</v>
      </c>
      <c r="F37" s="127" t="s">
        <v>1458</v>
      </c>
      <c r="G37" s="128" t="s">
        <v>28</v>
      </c>
      <c r="H37" s="127" t="s">
        <v>1459</v>
      </c>
      <c r="I37" s="128" t="s">
        <v>300</v>
      </c>
      <c r="J37" s="127" t="s">
        <v>1460</v>
      </c>
      <c r="K37" s="128" t="s">
        <v>366</v>
      </c>
      <c r="L37" s="127" t="s">
        <v>29</v>
      </c>
      <c r="M37" s="127" t="s">
        <v>1461</v>
      </c>
      <c r="N37" s="127" t="s">
        <v>1462</v>
      </c>
      <c r="O37" s="128" t="s">
        <v>1463</v>
      </c>
      <c r="P37" s="127" t="s">
        <v>1464</v>
      </c>
      <c r="Q37" s="127" t="s">
        <v>267</v>
      </c>
      <c r="R37" s="115"/>
      <c r="S37" s="115"/>
    </row>
    <row r="38" spans="3:19" x14ac:dyDescent="0.25">
      <c r="C38" s="119"/>
      <c r="R38" s="115"/>
      <c r="S38" s="115"/>
    </row>
    <row r="39" spans="3:19" ht="16.5" thickBot="1" x14ac:dyDescent="0.3">
      <c r="C39" s="119"/>
      <c r="F39" s="131"/>
      <c r="H39" s="131"/>
      <c r="J39" s="131"/>
      <c r="K39" s="131"/>
      <c r="L39" s="131"/>
      <c r="M39" s="131"/>
      <c r="N39" s="131"/>
      <c r="O39" s="131"/>
      <c r="P39" s="131"/>
      <c r="Q39" s="131"/>
      <c r="R39" s="115"/>
      <c r="S39" s="115"/>
    </row>
    <row r="40" spans="3:19" ht="24" thickBot="1" x14ac:dyDescent="0.4">
      <c r="C40" s="119"/>
      <c r="D40" s="1308" t="s">
        <v>57</v>
      </c>
      <c r="E40" s="1309"/>
      <c r="F40" s="1309"/>
      <c r="G40" s="1309"/>
      <c r="H40" s="1309"/>
      <c r="I40" s="1309"/>
      <c r="J40" s="1309"/>
      <c r="K40" s="1309"/>
      <c r="L40" s="1309"/>
      <c r="M40" s="1309"/>
      <c r="N40" s="1309"/>
      <c r="O40" s="1309"/>
      <c r="P40" s="1309"/>
      <c r="Q40" s="1309"/>
      <c r="R40" s="1310"/>
      <c r="S40" s="115"/>
    </row>
    <row r="41" spans="3:19" ht="23.25" x14ac:dyDescent="0.35">
      <c r="C41" s="119"/>
      <c r="D41" s="1315" t="s">
        <v>1024</v>
      </c>
      <c r="E41" s="1316"/>
      <c r="F41" s="1316"/>
      <c r="G41" s="1316"/>
      <c r="H41" s="1316"/>
      <c r="I41" s="1316"/>
      <c r="J41" s="1316"/>
      <c r="K41" s="1316"/>
      <c r="L41" s="1316"/>
      <c r="M41" s="1316"/>
      <c r="N41" s="1316"/>
      <c r="O41" s="1316"/>
      <c r="P41" s="1316"/>
      <c r="Q41" s="209"/>
      <c r="R41" s="210"/>
      <c r="S41" s="115"/>
    </row>
    <row r="42" spans="3:19" x14ac:dyDescent="0.25">
      <c r="C42" s="119"/>
      <c r="D42" s="120" t="s">
        <v>9</v>
      </c>
      <c r="E42" s="120" t="s">
        <v>59</v>
      </c>
      <c r="F42" s="120" t="s">
        <v>12</v>
      </c>
      <c r="G42" s="121" t="s">
        <v>60</v>
      </c>
      <c r="H42" s="122" t="s">
        <v>61</v>
      </c>
      <c r="I42" s="122" t="s">
        <v>62</v>
      </c>
      <c r="J42" s="122" t="s">
        <v>63</v>
      </c>
      <c r="K42" s="122" t="s">
        <v>43</v>
      </c>
      <c r="L42" s="122" t="s">
        <v>14</v>
      </c>
      <c r="M42" s="122" t="s">
        <v>64</v>
      </c>
      <c r="N42" s="122" t="s">
        <v>65</v>
      </c>
      <c r="O42" s="122" t="s">
        <v>66</v>
      </c>
      <c r="P42" s="122" t="s">
        <v>67</v>
      </c>
      <c r="Q42" s="122" t="s">
        <v>68</v>
      </c>
      <c r="R42" s="122" t="s">
        <v>21</v>
      </c>
      <c r="S42" s="115"/>
    </row>
    <row r="43" spans="3:19" x14ac:dyDescent="0.25">
      <c r="C43" s="119"/>
      <c r="D43" s="231"/>
      <c r="E43" s="227"/>
      <c r="F43" s="168"/>
      <c r="G43" s="151"/>
      <c r="H43" s="144"/>
      <c r="I43" s="144"/>
      <c r="J43" s="128"/>
      <c r="K43" s="144"/>
      <c r="L43" s="148"/>
      <c r="M43" s="144"/>
      <c r="N43" s="127"/>
      <c r="O43" s="130"/>
      <c r="P43" s="177"/>
      <c r="Q43" s="128"/>
      <c r="R43" s="106"/>
      <c r="S43" s="115"/>
    </row>
    <row r="44" spans="3:19" x14ac:dyDescent="0.25">
      <c r="C44" s="119"/>
      <c r="D44" s="242">
        <v>1</v>
      </c>
      <c r="E44" s="227" t="s">
        <v>1223</v>
      </c>
      <c r="F44" s="168" t="s">
        <v>28</v>
      </c>
      <c r="G44" s="151" t="s">
        <v>1224</v>
      </c>
      <c r="H44" s="144" t="s">
        <v>1468</v>
      </c>
      <c r="I44" s="144" t="s">
        <v>1225</v>
      </c>
      <c r="J44" s="128">
        <v>46</v>
      </c>
      <c r="K44" s="144" t="s">
        <v>1226</v>
      </c>
      <c r="L44" s="148" t="s">
        <v>796</v>
      </c>
      <c r="M44" s="144">
        <v>5400</v>
      </c>
      <c r="N44" s="127"/>
      <c r="O44" s="130" t="s">
        <v>392</v>
      </c>
      <c r="P44" s="177" t="s">
        <v>1469</v>
      </c>
      <c r="Q44" s="302">
        <v>31</v>
      </c>
      <c r="R44" s="106" t="s">
        <v>1470</v>
      </c>
      <c r="S44" s="115"/>
    </row>
    <row r="45" spans="3:19" ht="81" customHeight="1" x14ac:dyDescent="0.25">
      <c r="C45" s="119"/>
      <c r="D45" s="206">
        <v>2</v>
      </c>
      <c r="E45" s="227"/>
      <c r="F45" s="151" t="s">
        <v>336</v>
      </c>
      <c r="G45" s="159" t="s">
        <v>1140</v>
      </c>
      <c r="H45" s="144" t="s">
        <v>1228</v>
      </c>
      <c r="I45" s="147" t="s">
        <v>871</v>
      </c>
      <c r="J45" s="127" t="s">
        <v>872</v>
      </c>
      <c r="K45" s="228" t="s">
        <v>1028</v>
      </c>
      <c r="L45" s="144" t="s">
        <v>456</v>
      </c>
      <c r="M45" s="144" t="s">
        <v>1141</v>
      </c>
      <c r="N45" s="122" t="s">
        <v>1229</v>
      </c>
      <c r="O45" s="130" t="s">
        <v>101</v>
      </c>
      <c r="P45" s="127" t="s">
        <v>1230</v>
      </c>
      <c r="Q45" s="144">
        <v>8</v>
      </c>
      <c r="R45" s="1545" t="s">
        <v>4512</v>
      </c>
      <c r="S45" s="1545"/>
    </row>
    <row r="46" spans="3:19" x14ac:dyDescent="0.25">
      <c r="C46" s="119"/>
      <c r="D46" s="145"/>
      <c r="E46" s="124"/>
      <c r="F46" s="124"/>
      <c r="G46" s="124"/>
      <c r="H46" s="145"/>
      <c r="I46" s="124"/>
      <c r="J46" s="124"/>
      <c r="K46" s="124"/>
      <c r="L46" s="124"/>
      <c r="M46" s="124"/>
      <c r="N46" s="124"/>
      <c r="O46" s="124"/>
      <c r="P46" s="124"/>
      <c r="Q46" s="124"/>
      <c r="R46" s="115"/>
      <c r="S46" s="115"/>
    </row>
    <row r="47" spans="3:19" x14ac:dyDescent="0.25">
      <c r="C47" s="119"/>
      <c r="D47" s="145"/>
      <c r="E47" s="124"/>
      <c r="F47" s="124"/>
      <c r="G47" s="124"/>
      <c r="H47" s="145"/>
      <c r="I47" s="124"/>
      <c r="J47" s="124"/>
      <c r="K47" s="124"/>
      <c r="L47" s="124"/>
      <c r="M47" s="124"/>
      <c r="N47" s="124"/>
      <c r="O47" s="124"/>
      <c r="P47" s="124"/>
      <c r="Q47" s="124"/>
      <c r="R47" s="115"/>
      <c r="S47" s="115"/>
    </row>
    <row r="48" spans="3:19" ht="16.5" thickBot="1" x14ac:dyDescent="0.3">
      <c r="C48" s="119"/>
      <c r="D48" s="145"/>
      <c r="E48" s="124"/>
      <c r="F48" s="124"/>
      <c r="G48" s="124"/>
      <c r="H48" s="145"/>
      <c r="I48" s="124"/>
      <c r="J48" s="124"/>
      <c r="K48" s="124"/>
      <c r="L48" s="124"/>
      <c r="M48" s="124"/>
      <c r="N48" s="124"/>
      <c r="O48" s="124"/>
      <c r="P48" s="124"/>
      <c r="Q48" s="124"/>
      <c r="R48" s="115"/>
      <c r="S48" s="115"/>
    </row>
    <row r="49" spans="3:19" ht="24" thickBot="1" x14ac:dyDescent="0.4">
      <c r="C49" s="119"/>
      <c r="D49" s="1308" t="s">
        <v>69</v>
      </c>
      <c r="E49" s="1309"/>
      <c r="F49" s="1309"/>
      <c r="G49" s="1309"/>
      <c r="H49" s="1309"/>
      <c r="I49" s="1309"/>
      <c r="J49" s="1309"/>
      <c r="K49" s="1309"/>
      <c r="L49" s="1309"/>
      <c r="M49" s="1309"/>
      <c r="N49" s="1289"/>
      <c r="O49" s="1289"/>
      <c r="P49" s="1289"/>
      <c r="Q49" s="1289"/>
      <c r="R49" s="1289"/>
      <c r="S49" s="115"/>
    </row>
    <row r="50" spans="3:19" ht="23.25" x14ac:dyDescent="0.35">
      <c r="C50" s="119"/>
      <c r="D50" s="211"/>
      <c r="E50" s="209"/>
      <c r="F50" s="209"/>
      <c r="G50" s="209"/>
      <c r="H50" s="209"/>
      <c r="I50" s="209"/>
      <c r="J50" s="209"/>
      <c r="K50" s="209"/>
      <c r="L50" s="209"/>
      <c r="M50" s="209"/>
      <c r="N50" s="24"/>
      <c r="O50" s="24"/>
      <c r="P50" s="24"/>
      <c r="Q50" s="24"/>
      <c r="R50" s="25"/>
      <c r="S50" s="115"/>
    </row>
    <row r="51" spans="3:19" ht="23.25" x14ac:dyDescent="0.35">
      <c r="C51" s="119"/>
      <c r="D51" s="1314" t="s">
        <v>4513</v>
      </c>
      <c r="E51" s="1314"/>
      <c r="F51" s="1314"/>
      <c r="G51" s="1314"/>
      <c r="H51" s="1314"/>
      <c r="I51" s="1314"/>
      <c r="J51" s="1314"/>
      <c r="K51" s="1314"/>
      <c r="L51" s="1314"/>
      <c r="M51" s="1314"/>
      <c r="N51" s="124"/>
      <c r="O51" s="124"/>
      <c r="P51" s="124"/>
      <c r="Q51" s="124"/>
      <c r="R51" s="115"/>
      <c r="S51" s="115"/>
    </row>
    <row r="52" spans="3:19" x14ac:dyDescent="0.25">
      <c r="C52" s="119"/>
      <c r="D52" s="120" t="s">
        <v>9</v>
      </c>
      <c r="E52" s="120" t="s">
        <v>10</v>
      </c>
      <c r="F52" s="122" t="s">
        <v>11</v>
      </c>
      <c r="G52" s="122" t="s">
        <v>12</v>
      </c>
      <c r="H52" s="122" t="s">
        <v>71</v>
      </c>
      <c r="I52" s="120" t="s">
        <v>72</v>
      </c>
      <c r="J52" s="120" t="s">
        <v>73</v>
      </c>
      <c r="K52" s="122" t="s">
        <v>74</v>
      </c>
      <c r="L52" s="122" t="s">
        <v>75</v>
      </c>
      <c r="M52" s="122" t="s">
        <v>21</v>
      </c>
      <c r="O52" s="124"/>
      <c r="P52" s="124"/>
      <c r="Q52" s="124"/>
      <c r="R52" s="115"/>
      <c r="S52" s="115"/>
    </row>
    <row r="53" spans="3:19" ht="108" customHeight="1" x14ac:dyDescent="0.25">
      <c r="C53" s="119"/>
      <c r="D53" s="142">
        <v>1</v>
      </c>
      <c r="E53" s="146">
        <v>43990</v>
      </c>
      <c r="F53" s="147" t="s">
        <v>83</v>
      </c>
      <c r="G53" s="148" t="s">
        <v>48</v>
      </c>
      <c r="H53" s="147" t="s">
        <v>84</v>
      </c>
      <c r="I53" s="148" t="s">
        <v>79</v>
      </c>
      <c r="J53" s="147" t="s">
        <v>85</v>
      </c>
      <c r="K53" s="148"/>
      <c r="L53" s="149">
        <v>44044</v>
      </c>
      <c r="M53" s="150" t="s">
        <v>883</v>
      </c>
      <c r="O53" s="124"/>
      <c r="P53" s="124"/>
      <c r="Q53" s="124"/>
      <c r="R53" s="115"/>
      <c r="S53" s="115"/>
    </row>
    <row r="54" spans="3:19" ht="104.25" customHeight="1" x14ac:dyDescent="0.25">
      <c r="C54" s="119"/>
      <c r="D54" s="142">
        <v>2</v>
      </c>
      <c r="E54" s="146" t="s">
        <v>941</v>
      </c>
      <c r="F54" s="147" t="s">
        <v>1038</v>
      </c>
      <c r="G54" s="147" t="s">
        <v>28</v>
      </c>
      <c r="H54" s="151" t="s">
        <v>1039</v>
      </c>
      <c r="I54" s="147" t="s">
        <v>542</v>
      </c>
      <c r="J54" s="243" t="s">
        <v>1252</v>
      </c>
      <c r="K54" s="284">
        <v>163200.20000000001</v>
      </c>
      <c r="L54" s="147" t="s">
        <v>1040</v>
      </c>
      <c r="M54" s="147" t="s">
        <v>4514</v>
      </c>
      <c r="O54" s="124"/>
      <c r="P54" s="124"/>
      <c r="Q54" s="124"/>
      <c r="R54" s="115"/>
      <c r="S54" s="115"/>
    </row>
    <row r="55" spans="3:19" ht="31.5" x14ac:dyDescent="0.25">
      <c r="C55" s="119"/>
      <c r="D55" s="142">
        <v>3</v>
      </c>
      <c r="E55" s="146" t="s">
        <v>941</v>
      </c>
      <c r="F55" s="147" t="s">
        <v>1038</v>
      </c>
      <c r="G55" s="147" t="s">
        <v>28</v>
      </c>
      <c r="H55" s="151" t="s">
        <v>1047</v>
      </c>
      <c r="I55" s="147" t="s">
        <v>542</v>
      </c>
      <c r="J55" s="243" t="s">
        <v>1252</v>
      </c>
      <c r="K55" s="284">
        <v>163200.20000000001</v>
      </c>
      <c r="L55" s="147" t="s">
        <v>1040</v>
      </c>
      <c r="M55" s="152" t="s">
        <v>4515</v>
      </c>
      <c r="O55" s="124"/>
      <c r="P55" s="124"/>
      <c r="Q55" s="124"/>
      <c r="R55" s="115"/>
      <c r="S55" s="115"/>
    </row>
    <row r="56" spans="3:19" ht="31.5" x14ac:dyDescent="0.25">
      <c r="C56" s="119"/>
      <c r="D56" s="142">
        <v>4</v>
      </c>
      <c r="E56" s="146" t="s">
        <v>941</v>
      </c>
      <c r="F56" s="147" t="s">
        <v>1038</v>
      </c>
      <c r="G56" s="147" t="s">
        <v>28</v>
      </c>
      <c r="H56" s="151" t="s">
        <v>1048</v>
      </c>
      <c r="I56" s="147" t="s">
        <v>542</v>
      </c>
      <c r="J56" s="243" t="s">
        <v>1252</v>
      </c>
      <c r="K56" s="284">
        <v>163200.20000000001</v>
      </c>
      <c r="L56" s="147" t="s">
        <v>1040</v>
      </c>
      <c r="M56" s="152" t="s">
        <v>4516</v>
      </c>
      <c r="O56" s="124"/>
      <c r="P56" s="124"/>
      <c r="Q56" s="124"/>
      <c r="R56" s="115"/>
      <c r="S56" s="115"/>
    </row>
    <row r="57" spans="3:19" ht="31.5" x14ac:dyDescent="0.25">
      <c r="C57" s="119"/>
      <c r="D57" s="142">
        <v>5</v>
      </c>
      <c r="E57" s="146" t="s">
        <v>941</v>
      </c>
      <c r="F57" s="147" t="s">
        <v>1038</v>
      </c>
      <c r="G57" s="147" t="s">
        <v>28</v>
      </c>
      <c r="H57" s="151" t="s">
        <v>1049</v>
      </c>
      <c r="I57" s="147" t="s">
        <v>542</v>
      </c>
      <c r="J57" s="243" t="s">
        <v>1252</v>
      </c>
      <c r="K57" s="284">
        <v>163200.20000000001</v>
      </c>
      <c r="L57" s="147" t="s">
        <v>1040</v>
      </c>
      <c r="M57" s="152" t="s">
        <v>4517</v>
      </c>
      <c r="O57" s="124"/>
      <c r="P57" s="124"/>
      <c r="Q57" s="124"/>
      <c r="R57" s="115"/>
      <c r="S57" s="115"/>
    </row>
    <row r="58" spans="3:19" ht="31.5" x14ac:dyDescent="0.25">
      <c r="C58" s="119"/>
      <c r="D58" s="142">
        <v>6</v>
      </c>
      <c r="E58" s="146" t="s">
        <v>941</v>
      </c>
      <c r="F58" s="147" t="s">
        <v>1038</v>
      </c>
      <c r="G58" s="147" t="s">
        <v>28</v>
      </c>
      <c r="H58" s="151" t="s">
        <v>1050</v>
      </c>
      <c r="I58" s="147" t="s">
        <v>542</v>
      </c>
      <c r="J58" s="243" t="s">
        <v>1252</v>
      </c>
      <c r="K58" s="284">
        <v>163200.20000000001</v>
      </c>
      <c r="L58" s="147" t="s">
        <v>1040</v>
      </c>
      <c r="M58" s="152" t="s">
        <v>4518</v>
      </c>
      <c r="O58" s="124"/>
      <c r="P58" s="124"/>
      <c r="Q58" s="124"/>
      <c r="R58" s="115"/>
      <c r="S58" s="115"/>
    </row>
    <row r="59" spans="3:19" ht="31.5" x14ac:dyDescent="0.25">
      <c r="C59" s="119"/>
      <c r="D59" s="142">
        <v>7</v>
      </c>
      <c r="E59" s="146" t="s">
        <v>941</v>
      </c>
      <c r="F59" s="147" t="s">
        <v>1038</v>
      </c>
      <c r="G59" s="147" t="s">
        <v>28</v>
      </c>
      <c r="H59" s="151" t="s">
        <v>1051</v>
      </c>
      <c r="I59" s="147" t="s">
        <v>542</v>
      </c>
      <c r="J59" s="243" t="s">
        <v>1252</v>
      </c>
      <c r="K59" s="284">
        <v>163200.20000000001</v>
      </c>
      <c r="L59" s="147" t="s">
        <v>1040</v>
      </c>
      <c r="M59" s="152" t="s">
        <v>4519</v>
      </c>
      <c r="O59" s="124"/>
      <c r="P59" s="124"/>
      <c r="Q59" s="124"/>
      <c r="R59" s="115"/>
      <c r="S59" s="115"/>
    </row>
    <row r="60" spans="3:19" ht="31.5" x14ac:dyDescent="0.25">
      <c r="C60" s="119"/>
      <c r="D60" s="142">
        <v>8</v>
      </c>
      <c r="E60" s="146" t="s">
        <v>941</v>
      </c>
      <c r="F60" s="147" t="s">
        <v>1038</v>
      </c>
      <c r="G60" s="147" t="s">
        <v>28</v>
      </c>
      <c r="H60" s="151" t="s">
        <v>1052</v>
      </c>
      <c r="I60" s="147" t="s">
        <v>542</v>
      </c>
      <c r="J60" s="243" t="s">
        <v>1252</v>
      </c>
      <c r="K60" s="284">
        <v>163200.20000000001</v>
      </c>
      <c r="L60" s="147" t="s">
        <v>1040</v>
      </c>
      <c r="M60" s="152" t="s">
        <v>4520</v>
      </c>
      <c r="O60" s="124"/>
      <c r="P60" s="124"/>
      <c r="Q60" s="124"/>
      <c r="R60" s="115"/>
      <c r="S60" s="115"/>
    </row>
    <row r="61" spans="3:19" ht="31.5" x14ac:dyDescent="0.25">
      <c r="C61" s="119"/>
      <c r="D61" s="142">
        <v>9</v>
      </c>
      <c r="E61" s="146" t="s">
        <v>941</v>
      </c>
      <c r="F61" s="147" t="s">
        <v>1038</v>
      </c>
      <c r="G61" s="147" t="s">
        <v>28</v>
      </c>
      <c r="H61" s="151" t="s">
        <v>1053</v>
      </c>
      <c r="I61" s="147" t="s">
        <v>542</v>
      </c>
      <c r="J61" s="243" t="s">
        <v>1252</v>
      </c>
      <c r="K61" s="284">
        <v>163200.20000000001</v>
      </c>
      <c r="L61" s="147" t="s">
        <v>1040</v>
      </c>
      <c r="M61" s="152" t="s">
        <v>4521</v>
      </c>
      <c r="O61" s="124"/>
      <c r="P61" s="124"/>
      <c r="Q61" s="124"/>
      <c r="R61" s="115"/>
      <c r="S61" s="115"/>
    </row>
    <row r="62" spans="3:19" ht="31.5" x14ac:dyDescent="0.25">
      <c r="C62" s="119"/>
      <c r="D62" s="142">
        <v>10</v>
      </c>
      <c r="E62" s="146" t="s">
        <v>941</v>
      </c>
      <c r="F62" s="147" t="s">
        <v>1038</v>
      </c>
      <c r="G62" s="147" t="s">
        <v>28</v>
      </c>
      <c r="H62" s="151" t="s">
        <v>1054</v>
      </c>
      <c r="I62" s="147" t="s">
        <v>542</v>
      </c>
      <c r="J62" s="243" t="s">
        <v>1252</v>
      </c>
      <c r="K62" s="284">
        <v>163200.20000000001</v>
      </c>
      <c r="L62" s="147" t="s">
        <v>1040</v>
      </c>
      <c r="M62" s="152" t="s">
        <v>4522</v>
      </c>
      <c r="O62" s="124"/>
      <c r="P62" s="124"/>
      <c r="Q62" s="124"/>
      <c r="R62" s="115"/>
      <c r="S62" s="115"/>
    </row>
    <row r="63" spans="3:19" ht="31.5" x14ac:dyDescent="0.25">
      <c r="C63" s="119"/>
      <c r="D63" s="142">
        <v>11</v>
      </c>
      <c r="E63" s="146" t="s">
        <v>941</v>
      </c>
      <c r="F63" s="147" t="s">
        <v>1038</v>
      </c>
      <c r="G63" s="147" t="s">
        <v>28</v>
      </c>
      <c r="H63" s="151" t="s">
        <v>1055</v>
      </c>
      <c r="I63" s="147" t="s">
        <v>542</v>
      </c>
      <c r="J63" s="243" t="s">
        <v>1252</v>
      </c>
      <c r="K63" s="284">
        <v>163200.20000000001</v>
      </c>
      <c r="L63" s="147" t="s">
        <v>1040</v>
      </c>
      <c r="M63" s="152" t="s">
        <v>4523</v>
      </c>
      <c r="O63" s="124"/>
      <c r="P63" s="124"/>
      <c r="Q63" s="124"/>
      <c r="R63" s="115"/>
      <c r="S63" s="115"/>
    </row>
    <row r="64" spans="3:19" ht="31.5" x14ac:dyDescent="0.25">
      <c r="C64" s="119"/>
      <c r="D64" s="142">
        <v>12</v>
      </c>
      <c r="E64" s="146" t="s">
        <v>941</v>
      </c>
      <c r="F64" s="147" t="s">
        <v>1038</v>
      </c>
      <c r="G64" s="147" t="s">
        <v>28</v>
      </c>
      <c r="H64" s="151" t="s">
        <v>1056</v>
      </c>
      <c r="I64" s="147" t="s">
        <v>542</v>
      </c>
      <c r="J64" s="243" t="s">
        <v>1252</v>
      </c>
      <c r="K64" s="284">
        <v>163200.20000000001</v>
      </c>
      <c r="L64" s="147" t="s">
        <v>1040</v>
      </c>
      <c r="M64" s="152" t="s">
        <v>4524</v>
      </c>
      <c r="O64" s="124"/>
      <c r="P64" s="124"/>
      <c r="Q64" s="124"/>
      <c r="R64" s="115"/>
      <c r="S64" s="115"/>
    </row>
    <row r="65" spans="3:19" ht="31.5" x14ac:dyDescent="0.25">
      <c r="C65" s="119"/>
      <c r="D65" s="142">
        <v>13</v>
      </c>
      <c r="E65" s="146" t="s">
        <v>941</v>
      </c>
      <c r="F65" s="147" t="s">
        <v>1038</v>
      </c>
      <c r="G65" s="147" t="s">
        <v>28</v>
      </c>
      <c r="H65" s="151" t="s">
        <v>1057</v>
      </c>
      <c r="I65" s="147" t="s">
        <v>542</v>
      </c>
      <c r="J65" s="243" t="s">
        <v>1252</v>
      </c>
      <c r="K65" s="284">
        <v>163200.20000000001</v>
      </c>
      <c r="L65" s="147" t="s">
        <v>1040</v>
      </c>
      <c r="M65" s="152" t="s">
        <v>4525</v>
      </c>
      <c r="O65" s="124"/>
      <c r="P65" s="124"/>
      <c r="Q65" s="124"/>
      <c r="R65" s="115"/>
      <c r="S65" s="115"/>
    </row>
    <row r="66" spans="3:19" ht="94.5" x14ac:dyDescent="0.25">
      <c r="C66" s="119"/>
      <c r="D66" s="142">
        <v>14</v>
      </c>
      <c r="E66" s="146" t="s">
        <v>941</v>
      </c>
      <c r="F66" s="147" t="s">
        <v>1038</v>
      </c>
      <c r="G66" s="147" t="s">
        <v>28</v>
      </c>
      <c r="H66" s="151" t="s">
        <v>1058</v>
      </c>
      <c r="I66" s="147" t="s">
        <v>542</v>
      </c>
      <c r="J66" s="243" t="s">
        <v>1252</v>
      </c>
      <c r="K66" s="284">
        <v>163200.20000000001</v>
      </c>
      <c r="L66" s="147" t="s">
        <v>1040</v>
      </c>
      <c r="M66" s="152" t="s">
        <v>4514</v>
      </c>
      <c r="O66" s="124"/>
      <c r="P66" s="124"/>
      <c r="Q66" s="124"/>
      <c r="R66" s="115"/>
      <c r="S66" s="115"/>
    </row>
    <row r="67" spans="3:19" x14ac:dyDescent="0.25">
      <c r="C67" s="119"/>
      <c r="D67" s="142">
        <v>15</v>
      </c>
      <c r="E67" s="146" t="s">
        <v>941</v>
      </c>
      <c r="F67" s="147" t="s">
        <v>1038</v>
      </c>
      <c r="G67" s="147" t="s">
        <v>28</v>
      </c>
      <c r="H67" s="151" t="s">
        <v>1059</v>
      </c>
      <c r="I67" s="147" t="s">
        <v>542</v>
      </c>
      <c r="J67" s="243" t="s">
        <v>1252</v>
      </c>
      <c r="K67" s="284">
        <v>163200.20000000001</v>
      </c>
      <c r="L67" s="147" t="s">
        <v>1040</v>
      </c>
      <c r="M67" s="147" t="s">
        <v>1094</v>
      </c>
      <c r="O67" s="124"/>
      <c r="P67" s="124"/>
      <c r="Q67" s="124"/>
      <c r="R67" s="115"/>
      <c r="S67" s="115"/>
    </row>
    <row r="68" spans="3:19" x14ac:dyDescent="0.25">
      <c r="C68" s="119"/>
      <c r="D68" s="142">
        <v>16</v>
      </c>
      <c r="E68" s="146" t="s">
        <v>941</v>
      </c>
      <c r="F68" s="147" t="s">
        <v>1038</v>
      </c>
      <c r="G68" s="147" t="s">
        <v>28</v>
      </c>
      <c r="H68" s="151" t="s">
        <v>1060</v>
      </c>
      <c r="I68" s="147" t="s">
        <v>542</v>
      </c>
      <c r="J68" s="243" t="s">
        <v>1252</v>
      </c>
      <c r="K68" s="284">
        <v>163200.20000000001</v>
      </c>
      <c r="L68" s="147" t="s">
        <v>1040</v>
      </c>
      <c r="M68" s="147" t="s">
        <v>1094</v>
      </c>
      <c r="O68" s="124"/>
      <c r="P68" s="124"/>
      <c r="Q68" s="124"/>
      <c r="R68" s="115"/>
      <c r="S68" s="115"/>
    </row>
    <row r="69" spans="3:19" x14ac:dyDescent="0.25">
      <c r="C69" s="119"/>
      <c r="D69" s="142">
        <v>17</v>
      </c>
      <c r="E69" s="146" t="s">
        <v>941</v>
      </c>
      <c r="F69" s="147" t="s">
        <v>1038</v>
      </c>
      <c r="G69" s="147" t="s">
        <v>28</v>
      </c>
      <c r="H69" s="151" t="s">
        <v>1061</v>
      </c>
      <c r="I69" s="147" t="s">
        <v>542</v>
      </c>
      <c r="J69" s="243" t="s">
        <v>1252</v>
      </c>
      <c r="K69" s="284">
        <v>163200.20000000001</v>
      </c>
      <c r="L69" s="147" t="s">
        <v>1040</v>
      </c>
      <c r="M69" s="147" t="s">
        <v>1094</v>
      </c>
      <c r="O69" s="124"/>
      <c r="P69" s="124"/>
      <c r="Q69" s="124"/>
      <c r="R69" s="115"/>
      <c r="S69" s="115"/>
    </row>
    <row r="70" spans="3:19" x14ac:dyDescent="0.25">
      <c r="C70" s="119"/>
      <c r="D70" s="142">
        <v>18</v>
      </c>
      <c r="E70" s="146" t="s">
        <v>941</v>
      </c>
      <c r="F70" s="147" t="s">
        <v>1038</v>
      </c>
      <c r="G70" s="147" t="s">
        <v>28</v>
      </c>
      <c r="H70" s="151" t="s">
        <v>1062</v>
      </c>
      <c r="I70" s="147" t="s">
        <v>542</v>
      </c>
      <c r="J70" s="243" t="s">
        <v>1252</v>
      </c>
      <c r="K70" s="284">
        <v>163200.20000000001</v>
      </c>
      <c r="L70" s="147" t="s">
        <v>1040</v>
      </c>
      <c r="M70" s="147" t="s">
        <v>1094</v>
      </c>
      <c r="O70" s="124"/>
      <c r="P70" s="124"/>
      <c r="Q70" s="124"/>
      <c r="R70" s="115"/>
      <c r="S70" s="115"/>
    </row>
    <row r="71" spans="3:19" x14ac:dyDescent="0.25">
      <c r="C71" s="119"/>
      <c r="D71" s="142">
        <v>19</v>
      </c>
      <c r="E71" s="146" t="s">
        <v>941</v>
      </c>
      <c r="F71" s="147" t="s">
        <v>1038</v>
      </c>
      <c r="G71" s="147" t="s">
        <v>28</v>
      </c>
      <c r="H71" s="151" t="s">
        <v>1063</v>
      </c>
      <c r="I71" s="147" t="s">
        <v>542</v>
      </c>
      <c r="J71" s="243" t="s">
        <v>1252</v>
      </c>
      <c r="K71" s="284">
        <v>163200.20000000001</v>
      </c>
      <c r="L71" s="147" t="s">
        <v>1040</v>
      </c>
      <c r="M71" s="147" t="s">
        <v>1094</v>
      </c>
      <c r="O71" s="124"/>
      <c r="P71" s="124"/>
      <c r="Q71" s="124"/>
      <c r="R71" s="115"/>
      <c r="S71" s="115"/>
    </row>
    <row r="72" spans="3:19" x14ac:dyDescent="0.25">
      <c r="C72" s="119"/>
      <c r="D72" s="142">
        <v>20</v>
      </c>
      <c r="E72" s="146" t="s">
        <v>941</v>
      </c>
      <c r="F72" s="147" t="s">
        <v>1038</v>
      </c>
      <c r="G72" s="147" t="s">
        <v>28</v>
      </c>
      <c r="H72" s="151" t="s">
        <v>1064</v>
      </c>
      <c r="I72" s="147" t="s">
        <v>542</v>
      </c>
      <c r="J72" s="243" t="s">
        <v>1252</v>
      </c>
      <c r="K72" s="284">
        <v>163200.20000000001</v>
      </c>
      <c r="L72" s="147" t="s">
        <v>1040</v>
      </c>
      <c r="M72" s="147" t="s">
        <v>1094</v>
      </c>
      <c r="O72" s="124"/>
      <c r="P72" s="124"/>
      <c r="Q72" s="124"/>
      <c r="R72" s="115"/>
      <c r="S72" s="115"/>
    </row>
    <row r="73" spans="3:19" x14ac:dyDescent="0.25">
      <c r="C73" s="119"/>
      <c r="D73" s="142">
        <v>21</v>
      </c>
      <c r="E73" s="146" t="s">
        <v>941</v>
      </c>
      <c r="F73" s="147" t="s">
        <v>1038</v>
      </c>
      <c r="G73" s="147" t="s">
        <v>28</v>
      </c>
      <c r="H73" s="151" t="s">
        <v>1065</v>
      </c>
      <c r="I73" s="147" t="s">
        <v>542</v>
      </c>
      <c r="J73" s="243" t="s">
        <v>1252</v>
      </c>
      <c r="K73" s="284">
        <v>163200.20000000001</v>
      </c>
      <c r="L73" s="147" t="s">
        <v>1040</v>
      </c>
      <c r="M73" s="147" t="s">
        <v>1094</v>
      </c>
      <c r="O73" s="124"/>
      <c r="P73" s="124"/>
      <c r="Q73" s="124"/>
      <c r="R73" s="115"/>
      <c r="S73" s="115"/>
    </row>
    <row r="74" spans="3:19" x14ac:dyDescent="0.25">
      <c r="C74" s="119"/>
      <c r="D74" s="142">
        <v>22</v>
      </c>
      <c r="E74" s="146" t="s">
        <v>941</v>
      </c>
      <c r="F74" s="147" t="s">
        <v>1038</v>
      </c>
      <c r="G74" s="147" t="s">
        <v>28</v>
      </c>
      <c r="H74" s="151" t="s">
        <v>1066</v>
      </c>
      <c r="I74" s="147" t="s">
        <v>542</v>
      </c>
      <c r="J74" s="243" t="s">
        <v>1252</v>
      </c>
      <c r="K74" s="284">
        <v>163200.20000000001</v>
      </c>
      <c r="L74" s="147" t="s">
        <v>1040</v>
      </c>
      <c r="M74" s="147" t="s">
        <v>1094</v>
      </c>
      <c r="O74" s="124"/>
      <c r="P74" s="124"/>
      <c r="Q74" s="124"/>
      <c r="R74" s="115"/>
      <c r="S74" s="115"/>
    </row>
    <row r="75" spans="3:19" x14ac:dyDescent="0.25">
      <c r="C75" s="119"/>
      <c r="D75" s="142">
        <v>23</v>
      </c>
      <c r="E75" s="146" t="s">
        <v>941</v>
      </c>
      <c r="F75" s="147" t="s">
        <v>1038</v>
      </c>
      <c r="G75" s="147" t="s">
        <v>28</v>
      </c>
      <c r="H75" s="151" t="s">
        <v>1067</v>
      </c>
      <c r="I75" s="147" t="s">
        <v>542</v>
      </c>
      <c r="J75" s="243" t="s">
        <v>1252</v>
      </c>
      <c r="K75" s="284">
        <v>163200.20000000001</v>
      </c>
      <c r="L75" s="147" t="s">
        <v>1040</v>
      </c>
      <c r="M75" s="147" t="s">
        <v>1094</v>
      </c>
      <c r="O75" s="124"/>
      <c r="P75" s="124"/>
      <c r="Q75" s="124"/>
      <c r="R75" s="115"/>
      <c r="S75" s="115"/>
    </row>
    <row r="76" spans="3:19" x14ac:dyDescent="0.25">
      <c r="C76" s="119"/>
      <c r="D76" s="142">
        <v>24</v>
      </c>
      <c r="E76" s="146" t="s">
        <v>941</v>
      </c>
      <c r="F76" s="147" t="s">
        <v>1038</v>
      </c>
      <c r="G76" s="147" t="s">
        <v>28</v>
      </c>
      <c r="H76" s="151" t="s">
        <v>1068</v>
      </c>
      <c r="I76" s="147" t="s">
        <v>542</v>
      </c>
      <c r="J76" s="243" t="s">
        <v>1252</v>
      </c>
      <c r="K76" s="284">
        <v>163200.20000000001</v>
      </c>
      <c r="L76" s="147" t="s">
        <v>1040</v>
      </c>
      <c r="M76" s="147" t="s">
        <v>1094</v>
      </c>
      <c r="O76" s="124"/>
      <c r="P76" s="124"/>
      <c r="Q76" s="124"/>
      <c r="R76" s="115"/>
      <c r="S76" s="115"/>
    </row>
    <row r="77" spans="3:19" x14ac:dyDescent="0.25">
      <c r="C77" s="119"/>
      <c r="D77" s="142">
        <v>25</v>
      </c>
      <c r="E77" s="146" t="s">
        <v>941</v>
      </c>
      <c r="F77" s="147" t="s">
        <v>1038</v>
      </c>
      <c r="G77" s="147" t="s">
        <v>28</v>
      </c>
      <c r="H77" s="151" t="s">
        <v>1069</v>
      </c>
      <c r="I77" s="147" t="s">
        <v>542</v>
      </c>
      <c r="J77" s="243" t="s">
        <v>1252</v>
      </c>
      <c r="K77" s="284">
        <v>163200.20000000001</v>
      </c>
      <c r="L77" s="147" t="s">
        <v>1040</v>
      </c>
      <c r="M77" s="147" t="s">
        <v>1094</v>
      </c>
      <c r="O77" s="124"/>
      <c r="P77" s="124"/>
      <c r="Q77" s="124"/>
      <c r="R77" s="115"/>
      <c r="S77" s="115"/>
    </row>
    <row r="78" spans="3:19" x14ac:dyDescent="0.25">
      <c r="C78" s="119"/>
      <c r="D78" s="142">
        <v>26</v>
      </c>
      <c r="E78" s="146" t="s">
        <v>941</v>
      </c>
      <c r="F78" s="147" t="s">
        <v>1038</v>
      </c>
      <c r="G78" s="147" t="s">
        <v>28</v>
      </c>
      <c r="H78" s="151" t="s">
        <v>1070</v>
      </c>
      <c r="I78" s="147" t="s">
        <v>542</v>
      </c>
      <c r="J78" s="243" t="s">
        <v>1252</v>
      </c>
      <c r="K78" s="284">
        <v>163200.20000000001</v>
      </c>
      <c r="L78" s="147" t="s">
        <v>1040</v>
      </c>
      <c r="M78" s="147" t="s">
        <v>1094</v>
      </c>
      <c r="O78" s="124"/>
      <c r="P78" s="124"/>
      <c r="Q78" s="124"/>
      <c r="R78" s="115"/>
      <c r="S78" s="115"/>
    </row>
    <row r="79" spans="3:19" x14ac:dyDescent="0.25">
      <c r="C79" s="119"/>
      <c r="D79" s="142">
        <v>27</v>
      </c>
      <c r="E79" s="146" t="s">
        <v>941</v>
      </c>
      <c r="F79" s="147" t="s">
        <v>1038</v>
      </c>
      <c r="G79" s="147" t="s">
        <v>28</v>
      </c>
      <c r="H79" s="151" t="s">
        <v>1071</v>
      </c>
      <c r="I79" s="147" t="s">
        <v>542</v>
      </c>
      <c r="J79" s="243" t="s">
        <v>1252</v>
      </c>
      <c r="K79" s="284">
        <v>163200.20000000001</v>
      </c>
      <c r="L79" s="147" t="s">
        <v>1040</v>
      </c>
      <c r="M79" s="147" t="s">
        <v>1094</v>
      </c>
      <c r="O79" s="124"/>
      <c r="P79" s="124"/>
      <c r="Q79" s="124"/>
      <c r="R79" s="115"/>
      <c r="S79" s="115"/>
    </row>
    <row r="80" spans="3:19" x14ac:dyDescent="0.25">
      <c r="C80" s="119"/>
      <c r="D80" s="142">
        <v>28</v>
      </c>
      <c r="E80" s="146" t="s">
        <v>941</v>
      </c>
      <c r="F80" s="147" t="s">
        <v>1038</v>
      </c>
      <c r="G80" s="147" t="s">
        <v>28</v>
      </c>
      <c r="H80" s="151" t="s">
        <v>1072</v>
      </c>
      <c r="I80" s="147" t="s">
        <v>542</v>
      </c>
      <c r="J80" s="243" t="s">
        <v>1252</v>
      </c>
      <c r="K80" s="284">
        <v>163200.20000000001</v>
      </c>
      <c r="L80" s="147" t="s">
        <v>1040</v>
      </c>
      <c r="M80" s="147" t="s">
        <v>1094</v>
      </c>
      <c r="O80" s="124"/>
      <c r="P80" s="124"/>
      <c r="Q80" s="124"/>
      <c r="R80" s="115"/>
      <c r="S80" s="115"/>
    </row>
    <row r="81" spans="3:19" x14ac:dyDescent="0.25">
      <c r="C81" s="119"/>
      <c r="D81" s="142">
        <v>29</v>
      </c>
      <c r="E81" s="146" t="s">
        <v>941</v>
      </c>
      <c r="F81" s="147" t="s">
        <v>1038</v>
      </c>
      <c r="G81" s="147" t="s">
        <v>28</v>
      </c>
      <c r="H81" s="151" t="s">
        <v>1073</v>
      </c>
      <c r="I81" s="147" t="s">
        <v>542</v>
      </c>
      <c r="J81" s="243" t="s">
        <v>1252</v>
      </c>
      <c r="K81" s="284">
        <v>163200.20000000001</v>
      </c>
      <c r="L81" s="147" t="s">
        <v>1040</v>
      </c>
      <c r="M81" s="147" t="s">
        <v>1094</v>
      </c>
      <c r="O81" s="124"/>
      <c r="P81" s="124"/>
      <c r="Q81" s="124"/>
      <c r="R81" s="115"/>
      <c r="S81" s="115"/>
    </row>
    <row r="82" spans="3:19" x14ac:dyDescent="0.25">
      <c r="C82" s="119"/>
      <c r="D82" s="142">
        <v>30</v>
      </c>
      <c r="E82" s="146" t="s">
        <v>941</v>
      </c>
      <c r="F82" s="147" t="s">
        <v>1038</v>
      </c>
      <c r="G82" s="147" t="s">
        <v>28</v>
      </c>
      <c r="H82" s="151" t="s">
        <v>1074</v>
      </c>
      <c r="I82" s="147" t="s">
        <v>542</v>
      </c>
      <c r="J82" s="243" t="s">
        <v>1252</v>
      </c>
      <c r="K82" s="284">
        <v>163200.20000000001</v>
      </c>
      <c r="L82" s="147" t="s">
        <v>1040</v>
      </c>
      <c r="M82" s="147" t="s">
        <v>1094</v>
      </c>
      <c r="O82" s="124"/>
      <c r="P82" s="124"/>
      <c r="Q82" s="124"/>
      <c r="R82" s="115"/>
      <c r="S82" s="115"/>
    </row>
    <row r="83" spans="3:19" x14ac:dyDescent="0.25">
      <c r="C83" s="119"/>
      <c r="D83" s="142">
        <v>31</v>
      </c>
      <c r="E83" s="146" t="s">
        <v>941</v>
      </c>
      <c r="F83" s="147" t="s">
        <v>1038</v>
      </c>
      <c r="G83" s="147" t="s">
        <v>28</v>
      </c>
      <c r="H83" s="151" t="s">
        <v>1075</v>
      </c>
      <c r="I83" s="147" t="s">
        <v>542</v>
      </c>
      <c r="J83" s="243" t="s">
        <v>1252</v>
      </c>
      <c r="K83" s="284">
        <v>163200.20000000001</v>
      </c>
      <c r="L83" s="147" t="s">
        <v>1040</v>
      </c>
      <c r="M83" s="147" t="s">
        <v>1094</v>
      </c>
      <c r="O83" s="124"/>
      <c r="P83" s="124"/>
      <c r="Q83" s="124"/>
      <c r="R83" s="115"/>
      <c r="S83" s="115"/>
    </row>
    <row r="84" spans="3:19" x14ac:dyDescent="0.25">
      <c r="C84" s="119"/>
      <c r="D84" s="142">
        <v>32</v>
      </c>
      <c r="E84" s="146" t="s">
        <v>941</v>
      </c>
      <c r="F84" s="147" t="s">
        <v>1038</v>
      </c>
      <c r="G84" s="147" t="s">
        <v>28</v>
      </c>
      <c r="H84" s="151" t="s">
        <v>1076</v>
      </c>
      <c r="I84" s="147" t="s">
        <v>542</v>
      </c>
      <c r="J84" s="243" t="s">
        <v>1252</v>
      </c>
      <c r="K84" s="284">
        <v>163200.20000000001</v>
      </c>
      <c r="L84" s="147" t="s">
        <v>1040</v>
      </c>
      <c r="M84" s="147" t="s">
        <v>1094</v>
      </c>
      <c r="O84" s="124"/>
      <c r="P84" s="124"/>
      <c r="Q84" s="124"/>
      <c r="R84" s="115"/>
      <c r="S84" s="115"/>
    </row>
    <row r="85" spans="3:19" x14ac:dyDescent="0.25">
      <c r="C85" s="119"/>
      <c r="D85" s="142">
        <v>33</v>
      </c>
      <c r="E85" s="146" t="s">
        <v>941</v>
      </c>
      <c r="F85" s="147" t="s">
        <v>1038</v>
      </c>
      <c r="G85" s="147" t="s">
        <v>28</v>
      </c>
      <c r="H85" s="151" t="s">
        <v>1077</v>
      </c>
      <c r="I85" s="147" t="s">
        <v>542</v>
      </c>
      <c r="J85" s="243" t="s">
        <v>1252</v>
      </c>
      <c r="K85" s="284">
        <v>163200.20000000001</v>
      </c>
      <c r="L85" s="147" t="s">
        <v>1040</v>
      </c>
      <c r="M85" s="147" t="s">
        <v>1094</v>
      </c>
      <c r="O85" s="124"/>
      <c r="P85" s="124"/>
      <c r="Q85" s="124"/>
      <c r="R85" s="115"/>
      <c r="S85" s="115"/>
    </row>
    <row r="86" spans="3:19" x14ac:dyDescent="0.25">
      <c r="C86" s="119"/>
      <c r="D86" s="142">
        <v>34</v>
      </c>
      <c r="E86" s="146" t="s">
        <v>941</v>
      </c>
      <c r="F86" s="147" t="s">
        <v>1038</v>
      </c>
      <c r="G86" s="147" t="s">
        <v>28</v>
      </c>
      <c r="H86" s="151" t="s">
        <v>1078</v>
      </c>
      <c r="I86" s="147" t="s">
        <v>542</v>
      </c>
      <c r="J86" s="243" t="s">
        <v>1252</v>
      </c>
      <c r="K86" s="284">
        <v>163200.20000000001</v>
      </c>
      <c r="L86" s="147" t="s">
        <v>1040</v>
      </c>
      <c r="M86" s="147" t="s">
        <v>1094</v>
      </c>
      <c r="O86" s="124"/>
      <c r="P86" s="124"/>
      <c r="Q86" s="124"/>
      <c r="R86" s="115"/>
      <c r="S86" s="115"/>
    </row>
    <row r="87" spans="3:19" x14ac:dyDescent="0.25">
      <c r="C87" s="119"/>
      <c r="D87" s="142">
        <v>35</v>
      </c>
      <c r="E87" s="146" t="s">
        <v>941</v>
      </c>
      <c r="F87" s="147" t="s">
        <v>1038</v>
      </c>
      <c r="G87" s="147" t="s">
        <v>28</v>
      </c>
      <c r="H87" s="151" t="s">
        <v>1079</v>
      </c>
      <c r="I87" s="147" t="s">
        <v>542</v>
      </c>
      <c r="J87" s="243" t="s">
        <v>1252</v>
      </c>
      <c r="K87" s="284">
        <v>163200.20000000001</v>
      </c>
      <c r="L87" s="147" t="s">
        <v>1040</v>
      </c>
      <c r="M87" s="147" t="s">
        <v>1094</v>
      </c>
      <c r="O87" s="124"/>
      <c r="P87" s="124"/>
      <c r="Q87" s="124"/>
      <c r="R87" s="115"/>
      <c r="S87" s="115"/>
    </row>
    <row r="88" spans="3:19" x14ac:dyDescent="0.25">
      <c r="C88" s="119"/>
      <c r="D88" s="142">
        <v>36</v>
      </c>
      <c r="E88" s="146" t="s">
        <v>941</v>
      </c>
      <c r="F88" s="147" t="s">
        <v>1038</v>
      </c>
      <c r="G88" s="147" t="s">
        <v>28</v>
      </c>
      <c r="H88" s="151" t="s">
        <v>1080</v>
      </c>
      <c r="I88" s="147" t="s">
        <v>542</v>
      </c>
      <c r="J88" s="243" t="s">
        <v>1252</v>
      </c>
      <c r="K88" s="284">
        <v>163200.20000000001</v>
      </c>
      <c r="L88" s="147" t="s">
        <v>1040</v>
      </c>
      <c r="M88" s="147" t="s">
        <v>1094</v>
      </c>
      <c r="O88" s="124"/>
      <c r="P88" s="124"/>
      <c r="Q88" s="124"/>
      <c r="R88" s="115"/>
      <c r="S88" s="115"/>
    </row>
    <row r="89" spans="3:19" x14ac:dyDescent="0.25">
      <c r="C89" s="119"/>
      <c r="D89" s="142">
        <v>37</v>
      </c>
      <c r="E89" s="146" t="s">
        <v>941</v>
      </c>
      <c r="F89" s="147" t="s">
        <v>1038</v>
      </c>
      <c r="G89" s="147" t="s">
        <v>28</v>
      </c>
      <c r="H89" s="151" t="s">
        <v>1081</v>
      </c>
      <c r="I89" s="147" t="s">
        <v>542</v>
      </c>
      <c r="J89" s="243" t="s">
        <v>1252</v>
      </c>
      <c r="K89" s="284">
        <v>163200.20000000001</v>
      </c>
      <c r="L89" s="147" t="s">
        <v>1040</v>
      </c>
      <c r="M89" s="147" t="s">
        <v>1094</v>
      </c>
      <c r="O89" s="124"/>
      <c r="P89" s="124"/>
      <c r="Q89" s="124"/>
      <c r="R89" s="115"/>
      <c r="S89" s="115"/>
    </row>
    <row r="90" spans="3:19" x14ac:dyDescent="0.25">
      <c r="C90" s="119"/>
      <c r="D90" s="142">
        <v>38</v>
      </c>
      <c r="E90" s="146" t="s">
        <v>941</v>
      </c>
      <c r="F90" s="147" t="s">
        <v>1038</v>
      </c>
      <c r="G90" s="147" t="s">
        <v>28</v>
      </c>
      <c r="H90" s="151" t="s">
        <v>1082</v>
      </c>
      <c r="I90" s="147" t="s">
        <v>542</v>
      </c>
      <c r="J90" s="243" t="s">
        <v>1252</v>
      </c>
      <c r="K90" s="284">
        <v>163200.20000000001</v>
      </c>
      <c r="L90" s="147" t="s">
        <v>1040</v>
      </c>
      <c r="M90" s="147" t="s">
        <v>1094</v>
      </c>
      <c r="O90" s="124"/>
      <c r="P90" s="124"/>
      <c r="Q90" s="124"/>
      <c r="R90" s="115"/>
      <c r="S90" s="115"/>
    </row>
    <row r="91" spans="3:19" ht="48.75" customHeight="1" x14ac:dyDescent="0.25">
      <c r="C91" s="119"/>
      <c r="D91" s="142"/>
      <c r="E91" s="157"/>
      <c r="F91" s="106"/>
      <c r="G91" s="106"/>
      <c r="H91" s="158"/>
      <c r="I91" s="106"/>
      <c r="J91" s="106"/>
      <c r="K91" s="158"/>
      <c r="L91" s="106"/>
      <c r="M91" s="106"/>
      <c r="O91" s="124"/>
      <c r="P91" s="124"/>
      <c r="Q91" s="124"/>
      <c r="R91" s="115"/>
      <c r="S91" s="115"/>
    </row>
    <row r="92" spans="3:19" x14ac:dyDescent="0.25">
      <c r="C92" s="119"/>
      <c r="D92" s="145"/>
      <c r="E92" s="124"/>
      <c r="F92" s="124"/>
      <c r="G92" s="124"/>
      <c r="H92" s="145"/>
      <c r="I92" s="124"/>
      <c r="J92" s="124"/>
      <c r="K92" s="124"/>
      <c r="L92" s="124"/>
      <c r="M92" s="124"/>
      <c r="N92" s="124"/>
      <c r="O92" s="124"/>
      <c r="P92" s="124"/>
      <c r="Q92" s="124"/>
      <c r="R92" s="115"/>
      <c r="S92" s="115"/>
    </row>
    <row r="93" spans="3:19" ht="16.5" thickBot="1" x14ac:dyDescent="0.3">
      <c r="C93" s="119"/>
      <c r="D93" s="124"/>
      <c r="E93" s="124"/>
      <c r="F93" s="124"/>
      <c r="G93" s="145"/>
      <c r="H93" s="124"/>
      <c r="I93" s="124"/>
      <c r="J93" s="124"/>
      <c r="K93" s="124"/>
      <c r="L93" s="124"/>
      <c r="M93" s="124"/>
      <c r="N93" s="124"/>
      <c r="O93" s="124"/>
      <c r="P93" s="124"/>
      <c r="Q93" s="124"/>
      <c r="R93" s="115"/>
      <c r="S93" s="115"/>
    </row>
    <row r="94" spans="3:19" ht="24" thickBot="1" x14ac:dyDescent="0.4">
      <c r="C94" s="119"/>
      <c r="D94" s="1308" t="s">
        <v>104</v>
      </c>
      <c r="E94" s="1309"/>
      <c r="F94" s="1309"/>
      <c r="G94" s="1309"/>
      <c r="H94" s="1309"/>
      <c r="I94" s="1309"/>
      <c r="J94" s="1309"/>
      <c r="K94" s="1309"/>
      <c r="L94" s="1309"/>
      <c r="M94" s="1309"/>
      <c r="N94" s="1309"/>
      <c r="O94" s="1309"/>
      <c r="P94" s="1309"/>
      <c r="Q94" s="1309"/>
      <c r="R94" s="1310"/>
      <c r="S94" s="115"/>
    </row>
    <row r="95" spans="3:19" ht="39" customHeight="1" x14ac:dyDescent="0.35">
      <c r="C95" s="119"/>
      <c r="D95" s="1320" t="s">
        <v>58</v>
      </c>
      <c r="E95" s="1321"/>
      <c r="F95" s="1321"/>
      <c r="G95" s="1321"/>
      <c r="H95" s="1321"/>
      <c r="I95" s="1321"/>
      <c r="J95" s="1321"/>
      <c r="K95" s="1321"/>
      <c r="L95" s="213"/>
      <c r="M95" s="213"/>
      <c r="N95" s="213"/>
      <c r="O95" s="213"/>
      <c r="P95" s="213"/>
      <c r="Q95" s="213"/>
      <c r="R95" s="204"/>
      <c r="S95" s="115"/>
    </row>
    <row r="96" spans="3:19" x14ac:dyDescent="0.25">
      <c r="C96" s="119"/>
      <c r="D96" s="122" t="s">
        <v>9</v>
      </c>
      <c r="E96" s="122" t="s">
        <v>59</v>
      </c>
      <c r="F96" s="122" t="s">
        <v>12</v>
      </c>
      <c r="G96" s="121" t="s">
        <v>71</v>
      </c>
      <c r="H96" s="122" t="s">
        <v>106</v>
      </c>
      <c r="I96" s="122" t="s">
        <v>73</v>
      </c>
      <c r="J96" s="122" t="s">
        <v>107</v>
      </c>
      <c r="K96" s="123" t="s">
        <v>21</v>
      </c>
      <c r="L96" s="124"/>
      <c r="M96" s="124"/>
      <c r="N96" s="124"/>
      <c r="O96" s="124"/>
      <c r="P96" s="124"/>
      <c r="Q96" s="124"/>
      <c r="R96" s="115"/>
      <c r="S96" s="115"/>
    </row>
    <row r="97" spans="3:19" x14ac:dyDescent="0.25">
      <c r="C97" s="119"/>
      <c r="D97" s="159"/>
      <c r="E97" s="144"/>
      <c r="F97" s="144"/>
      <c r="G97" s="159"/>
      <c r="H97" s="144"/>
      <c r="I97" s="144"/>
      <c r="J97" s="159"/>
      <c r="K97" s="160"/>
      <c r="L97" s="124"/>
      <c r="M97" s="124"/>
      <c r="N97" s="124"/>
      <c r="O97" s="124"/>
      <c r="P97" s="124"/>
      <c r="Q97" s="124"/>
      <c r="R97" s="115"/>
      <c r="S97" s="115"/>
    </row>
    <row r="98" spans="3:19" x14ac:dyDescent="0.25">
      <c r="C98" s="119"/>
      <c r="D98" s="120"/>
      <c r="E98" s="161"/>
      <c r="F98" s="120"/>
      <c r="G98" s="120"/>
      <c r="H98" s="120"/>
      <c r="I98" s="120"/>
      <c r="J98" s="120"/>
      <c r="K98" s="106"/>
      <c r="L98" s="124"/>
      <c r="M98" s="124"/>
      <c r="N98" s="124"/>
      <c r="O98" s="124"/>
      <c r="P98" s="124"/>
      <c r="Q98" s="124"/>
      <c r="R98" s="115"/>
      <c r="S98" s="115"/>
    </row>
    <row r="99" spans="3:19" x14ac:dyDescent="0.25">
      <c r="C99" s="119"/>
      <c r="D99" s="124"/>
      <c r="E99" s="124"/>
      <c r="F99" s="124"/>
      <c r="G99" s="145"/>
      <c r="H99" s="124"/>
      <c r="I99" s="124"/>
      <c r="J99" s="124"/>
      <c r="K99" s="124"/>
      <c r="L99" s="124"/>
      <c r="M99" s="124"/>
      <c r="N99" s="124"/>
      <c r="O99" s="124"/>
      <c r="P99" s="124"/>
      <c r="Q99" s="124"/>
      <c r="R99" s="115"/>
      <c r="S99" s="115"/>
    </row>
    <row r="100" spans="3:19" ht="16.5" thickBot="1" x14ac:dyDescent="0.3">
      <c r="C100" s="119"/>
      <c r="D100" s="124"/>
      <c r="E100" s="124"/>
      <c r="F100" s="124"/>
      <c r="G100" s="145"/>
      <c r="H100" s="124"/>
      <c r="I100" s="124"/>
      <c r="J100" s="124"/>
      <c r="K100" s="124"/>
      <c r="L100" s="124"/>
      <c r="M100" s="124"/>
      <c r="N100" s="124"/>
      <c r="O100" s="124"/>
      <c r="P100" s="124"/>
      <c r="Q100" s="124"/>
      <c r="R100" s="115"/>
      <c r="S100" s="115"/>
    </row>
    <row r="101" spans="3:19" ht="24" thickBot="1" x14ac:dyDescent="0.4">
      <c r="C101" s="119"/>
      <c r="D101" s="1308" t="s">
        <v>113</v>
      </c>
      <c r="E101" s="1309"/>
      <c r="F101" s="1309"/>
      <c r="G101" s="1309"/>
      <c r="H101" s="1309"/>
      <c r="I101" s="1309"/>
      <c r="J101" s="1309"/>
      <c r="K101" s="1309"/>
      <c r="L101" s="1309"/>
      <c r="M101" s="1309"/>
      <c r="N101" s="1309"/>
      <c r="O101" s="1309"/>
      <c r="P101" s="1309"/>
      <c r="Q101" s="1309"/>
      <c r="R101" s="1310"/>
      <c r="S101" s="115"/>
    </row>
    <row r="102" spans="3:19" ht="23.25" x14ac:dyDescent="0.35">
      <c r="C102" s="119"/>
      <c r="D102" s="203"/>
      <c r="E102" s="203"/>
      <c r="F102" s="203"/>
      <c r="G102" s="203"/>
      <c r="H102" s="203"/>
      <c r="I102" s="203"/>
      <c r="J102" s="203"/>
      <c r="K102" s="203"/>
      <c r="L102" s="203"/>
      <c r="M102" s="203"/>
      <c r="N102" s="203"/>
      <c r="O102" s="203"/>
      <c r="P102" s="203"/>
      <c r="Q102" s="203"/>
      <c r="R102" s="212"/>
      <c r="S102" s="115"/>
    </row>
    <row r="103" spans="3:19" ht="23.25" x14ac:dyDescent="0.35">
      <c r="C103" s="119"/>
      <c r="D103" s="1320" t="s">
        <v>4526</v>
      </c>
      <c r="E103" s="1321"/>
      <c r="F103" s="1321"/>
      <c r="G103" s="1321"/>
      <c r="H103" s="1321"/>
      <c r="I103" s="1321"/>
      <c r="J103" s="1321"/>
      <c r="K103" s="1321"/>
      <c r="L103" s="1321"/>
      <c r="M103" s="1321"/>
      <c r="N103" s="1321"/>
      <c r="O103" s="1321"/>
      <c r="P103" s="1322"/>
      <c r="Q103" s="215"/>
      <c r="R103" s="204"/>
      <c r="S103" s="115"/>
    </row>
    <row r="104" spans="3:19" ht="31.5" x14ac:dyDescent="0.25">
      <c r="C104" s="119"/>
      <c r="D104" s="122" t="s">
        <v>9</v>
      </c>
      <c r="E104" s="122" t="s">
        <v>10</v>
      </c>
      <c r="F104" s="122" t="s">
        <v>115</v>
      </c>
      <c r="G104" s="121" t="s">
        <v>12</v>
      </c>
      <c r="H104" s="122" t="s">
        <v>71</v>
      </c>
      <c r="I104" s="122" t="s">
        <v>72</v>
      </c>
      <c r="J104" s="122" t="s">
        <v>116</v>
      </c>
      <c r="K104" s="123" t="s">
        <v>73</v>
      </c>
      <c r="L104" s="122" t="s">
        <v>117</v>
      </c>
      <c r="M104" s="122" t="s">
        <v>118</v>
      </c>
      <c r="N104" s="121" t="s">
        <v>47</v>
      </c>
      <c r="O104" s="122" t="s">
        <v>21</v>
      </c>
      <c r="Q104" s="124"/>
      <c r="R104" s="115"/>
      <c r="S104" s="115"/>
    </row>
    <row r="105" spans="3:19" ht="29.45" customHeight="1" x14ac:dyDescent="0.25">
      <c r="C105" s="119"/>
      <c r="D105" s="143">
        <v>1</v>
      </c>
      <c r="E105" s="235" t="s">
        <v>1268</v>
      </c>
      <c r="F105" s="234" t="s">
        <v>1269</v>
      </c>
      <c r="G105" s="232" t="s">
        <v>28</v>
      </c>
      <c r="H105" s="234" t="s">
        <v>1270</v>
      </c>
      <c r="I105" s="234" t="s">
        <v>1089</v>
      </c>
      <c r="J105" s="232" t="s">
        <v>1271</v>
      </c>
      <c r="K105" s="234" t="s">
        <v>1265</v>
      </c>
      <c r="L105" s="234" t="s">
        <v>575</v>
      </c>
      <c r="M105" s="234" t="s">
        <v>1272</v>
      </c>
      <c r="N105" s="239">
        <v>2286833.4</v>
      </c>
      <c r="O105" s="127" t="s">
        <v>1273</v>
      </c>
      <c r="P105" s="165"/>
      <c r="Q105" s="166"/>
      <c r="R105" s="115"/>
      <c r="S105" s="115"/>
    </row>
    <row r="106" spans="3:19" ht="77.25" customHeight="1" x14ac:dyDescent="0.25">
      <c r="C106" s="119"/>
      <c r="D106" s="143">
        <v>2</v>
      </c>
      <c r="E106" s="235" t="s">
        <v>1221</v>
      </c>
      <c r="F106" s="234"/>
      <c r="G106" s="232" t="s">
        <v>136</v>
      </c>
      <c r="H106" s="234" t="s">
        <v>1274</v>
      </c>
      <c r="I106" s="234" t="s">
        <v>1275</v>
      </c>
      <c r="J106" s="232" t="s">
        <v>171</v>
      </c>
      <c r="K106" s="234" t="s">
        <v>124</v>
      </c>
      <c r="L106" s="234" t="s">
        <v>124</v>
      </c>
      <c r="M106" s="234" t="s">
        <v>124</v>
      </c>
      <c r="N106" s="239" t="s">
        <v>124</v>
      </c>
      <c r="O106" s="127" t="s">
        <v>1412</v>
      </c>
      <c r="P106" s="165"/>
      <c r="Q106" s="166"/>
      <c r="R106" s="115"/>
      <c r="S106" s="115"/>
    </row>
    <row r="107" spans="3:19" ht="40.5" customHeight="1" x14ac:dyDescent="0.25">
      <c r="C107" s="119"/>
      <c r="D107" s="143">
        <v>3</v>
      </c>
      <c r="E107" s="235" t="s">
        <v>1179</v>
      </c>
      <c r="F107" s="234" t="s">
        <v>1288</v>
      </c>
      <c r="G107" s="232" t="s">
        <v>28</v>
      </c>
      <c r="H107" s="234" t="s">
        <v>1289</v>
      </c>
      <c r="I107" s="234" t="s">
        <v>1290</v>
      </c>
      <c r="J107" s="232" t="s">
        <v>171</v>
      </c>
      <c r="K107" s="234" t="s">
        <v>1291</v>
      </c>
      <c r="L107" s="234" t="s">
        <v>1292</v>
      </c>
      <c r="M107" s="234" t="s">
        <v>1293</v>
      </c>
      <c r="N107" s="239">
        <v>374358</v>
      </c>
      <c r="O107" s="127" t="s">
        <v>535</v>
      </c>
      <c r="P107" s="165"/>
      <c r="Q107" s="166"/>
      <c r="R107" s="115"/>
      <c r="S107" s="115"/>
    </row>
    <row r="108" spans="3:19" ht="40.5" customHeight="1" x14ac:dyDescent="0.25">
      <c r="C108" s="119"/>
      <c r="D108" s="143">
        <v>4</v>
      </c>
      <c r="E108" s="235" t="s">
        <v>1294</v>
      </c>
      <c r="F108" s="234" t="s">
        <v>1295</v>
      </c>
      <c r="G108" s="232" t="s">
        <v>121</v>
      </c>
      <c r="H108" s="234" t="s">
        <v>1296</v>
      </c>
      <c r="I108" s="234" t="s">
        <v>276</v>
      </c>
      <c r="J108" s="232"/>
      <c r="K108" s="234" t="s">
        <v>1280</v>
      </c>
      <c r="L108" s="234" t="s">
        <v>1297</v>
      </c>
      <c r="M108" s="234" t="s">
        <v>853</v>
      </c>
      <c r="N108" s="239" t="s">
        <v>1298</v>
      </c>
      <c r="O108" s="135" t="s">
        <v>4527</v>
      </c>
      <c r="P108" s="165"/>
      <c r="Q108" s="166"/>
      <c r="R108" s="115"/>
      <c r="S108" s="115"/>
    </row>
    <row r="109" spans="3:19" ht="65.45" customHeight="1" x14ac:dyDescent="0.25">
      <c r="C109" s="119"/>
      <c r="D109" s="143">
        <v>5</v>
      </c>
      <c r="E109" s="235" t="s">
        <v>1415</v>
      </c>
      <c r="F109" s="234" t="s">
        <v>1416</v>
      </c>
      <c r="G109" s="232" t="s">
        <v>28</v>
      </c>
      <c r="H109" s="234" t="s">
        <v>1417</v>
      </c>
      <c r="I109" s="234" t="s">
        <v>1089</v>
      </c>
      <c r="J109" s="232" t="s">
        <v>1418</v>
      </c>
      <c r="K109" s="234" t="s">
        <v>1265</v>
      </c>
      <c r="L109" s="234" t="s">
        <v>575</v>
      </c>
      <c r="M109" s="234" t="s">
        <v>1419</v>
      </c>
      <c r="N109" s="239" t="s">
        <v>1420</v>
      </c>
      <c r="O109" s="234" t="s">
        <v>1273</v>
      </c>
      <c r="P109" s="165"/>
      <c r="Q109" s="166"/>
      <c r="R109" s="115"/>
      <c r="S109" s="115"/>
    </row>
    <row r="110" spans="3:19" ht="65.45" customHeight="1" x14ac:dyDescent="0.25">
      <c r="C110" s="119"/>
      <c r="D110" s="143">
        <v>6</v>
      </c>
      <c r="E110" s="235">
        <v>44434</v>
      </c>
      <c r="F110" s="234" t="s">
        <v>4528</v>
      </c>
      <c r="G110" s="232" t="s">
        <v>121</v>
      </c>
      <c r="H110" s="234" t="s">
        <v>2036</v>
      </c>
      <c r="I110" s="234" t="s">
        <v>4529</v>
      </c>
      <c r="J110" s="232"/>
      <c r="K110" s="234" t="s">
        <v>4530</v>
      </c>
      <c r="L110" s="234" t="s">
        <v>4531</v>
      </c>
      <c r="M110" s="234" t="s">
        <v>1554</v>
      </c>
      <c r="N110" s="239" t="s">
        <v>4532</v>
      </c>
      <c r="O110" s="135" t="s">
        <v>4533</v>
      </c>
      <c r="P110" s="165"/>
      <c r="Q110" s="166"/>
      <c r="R110" s="115"/>
      <c r="S110" s="115"/>
    </row>
    <row r="111" spans="3:19" ht="65.45" customHeight="1" x14ac:dyDescent="0.25">
      <c r="C111" s="119"/>
      <c r="D111" s="143">
        <v>7</v>
      </c>
      <c r="E111" s="224" t="s">
        <v>1457</v>
      </c>
      <c r="F111" s="127" t="s">
        <v>4534</v>
      </c>
      <c r="G111" s="227" t="s">
        <v>526</v>
      </c>
      <c r="H111" s="127" t="s">
        <v>4535</v>
      </c>
      <c r="I111" s="127" t="s">
        <v>295</v>
      </c>
      <c r="J111" s="227" t="s">
        <v>4536</v>
      </c>
      <c r="K111" s="127" t="s">
        <v>844</v>
      </c>
      <c r="L111" s="127" t="s">
        <v>4537</v>
      </c>
      <c r="M111" s="127" t="s">
        <v>4538</v>
      </c>
      <c r="N111" s="238" t="s">
        <v>4539</v>
      </c>
      <c r="O111" s="135" t="s">
        <v>4540</v>
      </c>
      <c r="P111" s="165"/>
      <c r="Q111" s="166"/>
      <c r="R111" s="115"/>
      <c r="S111" s="115"/>
    </row>
    <row r="112" spans="3:19" ht="65.45" customHeight="1" x14ac:dyDescent="0.25">
      <c r="C112" s="119"/>
      <c r="D112" s="142">
        <v>8</v>
      </c>
      <c r="E112" s="224" t="s">
        <v>210</v>
      </c>
      <c r="F112" s="127" t="s">
        <v>211</v>
      </c>
      <c r="G112" s="227" t="s">
        <v>136</v>
      </c>
      <c r="H112" s="127" t="s">
        <v>212</v>
      </c>
      <c r="I112" s="127" t="s">
        <v>213</v>
      </c>
      <c r="J112" s="227" t="s">
        <v>214</v>
      </c>
      <c r="K112" s="127" t="s">
        <v>90</v>
      </c>
      <c r="L112" s="127" t="s">
        <v>215</v>
      </c>
      <c r="M112" s="127" t="s">
        <v>216</v>
      </c>
      <c r="N112" s="238" t="s">
        <v>1421</v>
      </c>
      <c r="O112" s="127" t="s">
        <v>1513</v>
      </c>
      <c r="P112" s="165"/>
      <c r="Q112" s="166"/>
      <c r="R112" s="115"/>
      <c r="S112" s="115"/>
    </row>
    <row r="113" spans="3:19" ht="65.45" customHeight="1" x14ac:dyDescent="0.25">
      <c r="C113" s="119"/>
      <c r="D113" s="142">
        <v>9</v>
      </c>
      <c r="E113" s="224" t="s">
        <v>210</v>
      </c>
      <c r="F113" s="127" t="s">
        <v>218</v>
      </c>
      <c r="G113" s="227" t="s">
        <v>136</v>
      </c>
      <c r="H113" s="127" t="s">
        <v>219</v>
      </c>
      <c r="I113" s="127" t="s">
        <v>220</v>
      </c>
      <c r="J113" s="227" t="s">
        <v>221</v>
      </c>
      <c r="K113" s="127" t="s">
        <v>90</v>
      </c>
      <c r="L113" s="127" t="s">
        <v>222</v>
      </c>
      <c r="M113" s="127" t="s">
        <v>223</v>
      </c>
      <c r="N113" s="238" t="s">
        <v>1422</v>
      </c>
      <c r="O113" s="127" t="s">
        <v>1513</v>
      </c>
      <c r="P113" s="165"/>
      <c r="Q113" s="166"/>
      <c r="R113" s="115"/>
      <c r="S113" s="115"/>
    </row>
    <row r="114" spans="3:19" ht="65.45" customHeight="1" x14ac:dyDescent="0.25">
      <c r="C114" s="119"/>
      <c r="D114" s="142">
        <v>10</v>
      </c>
      <c r="E114" s="224">
        <v>44218</v>
      </c>
      <c r="F114" s="127" t="s">
        <v>225</v>
      </c>
      <c r="G114" s="227" t="s">
        <v>136</v>
      </c>
      <c r="H114" s="127" t="s">
        <v>226</v>
      </c>
      <c r="I114" s="127" t="s">
        <v>227</v>
      </c>
      <c r="J114" s="227" t="s">
        <v>228</v>
      </c>
      <c r="K114" s="127" t="s">
        <v>1424</v>
      </c>
      <c r="L114" s="127" t="s">
        <v>230</v>
      </c>
      <c r="M114" s="127" t="s">
        <v>231</v>
      </c>
      <c r="N114" s="238" t="s">
        <v>232</v>
      </c>
      <c r="O114" s="127" t="s">
        <v>1513</v>
      </c>
      <c r="P114" s="165"/>
      <c r="Q114" s="166"/>
      <c r="R114" s="115"/>
      <c r="S114" s="115"/>
    </row>
    <row r="115" spans="3:19" ht="78.75" customHeight="1" x14ac:dyDescent="0.25">
      <c r="C115" s="119"/>
      <c r="D115" s="142">
        <v>11</v>
      </c>
      <c r="E115" s="127" t="s">
        <v>242</v>
      </c>
      <c r="F115" s="127" t="s">
        <v>243</v>
      </c>
      <c r="G115" s="227" t="s">
        <v>23</v>
      </c>
      <c r="H115" s="127" t="s">
        <v>244</v>
      </c>
      <c r="I115" s="127" t="s">
        <v>245</v>
      </c>
      <c r="J115" s="227" t="s">
        <v>246</v>
      </c>
      <c r="K115" s="127" t="s">
        <v>90</v>
      </c>
      <c r="L115" s="127" t="s">
        <v>756</v>
      </c>
      <c r="M115" s="127" t="s">
        <v>750</v>
      </c>
      <c r="N115" s="238"/>
      <c r="O115" s="127" t="s">
        <v>1317</v>
      </c>
      <c r="Q115" s="131"/>
      <c r="R115" s="115"/>
      <c r="S115" s="115"/>
    </row>
    <row r="116" spans="3:19" ht="60" customHeight="1" x14ac:dyDescent="0.25">
      <c r="C116" s="119"/>
      <c r="D116" s="142">
        <v>12</v>
      </c>
      <c r="E116" s="127" t="s">
        <v>248</v>
      </c>
      <c r="F116" s="127" t="s">
        <v>905</v>
      </c>
      <c r="G116" s="227" t="s">
        <v>23</v>
      </c>
      <c r="H116" s="127" t="s">
        <v>249</v>
      </c>
      <c r="I116" s="127" t="s">
        <v>250</v>
      </c>
      <c r="J116" s="227" t="s">
        <v>251</v>
      </c>
      <c r="K116" s="127" t="s">
        <v>252</v>
      </c>
      <c r="L116" s="127" t="s">
        <v>1318</v>
      </c>
      <c r="M116" s="127" t="s">
        <v>1319</v>
      </c>
      <c r="N116" s="238"/>
      <c r="O116" s="127" t="s">
        <v>1320</v>
      </c>
      <c r="Q116" s="131"/>
      <c r="R116" s="115"/>
      <c r="S116" s="115"/>
    </row>
    <row r="117" spans="3:19" ht="60" customHeight="1" x14ac:dyDescent="0.25">
      <c r="C117" s="119"/>
      <c r="D117" s="142">
        <v>13</v>
      </c>
      <c r="E117" s="127" t="s">
        <v>1031</v>
      </c>
      <c r="F117" s="127" t="s">
        <v>1096</v>
      </c>
      <c r="G117" s="227" t="s">
        <v>136</v>
      </c>
      <c r="H117" s="127" t="s">
        <v>1097</v>
      </c>
      <c r="I117" s="127" t="s">
        <v>1098</v>
      </c>
      <c r="J117" s="227" t="s">
        <v>1099</v>
      </c>
      <c r="K117" s="127" t="s">
        <v>90</v>
      </c>
      <c r="L117" s="127" t="s">
        <v>1100</v>
      </c>
      <c r="M117" s="127" t="s">
        <v>1101</v>
      </c>
      <c r="N117" s="238" t="s">
        <v>1102</v>
      </c>
      <c r="O117" s="127" t="s">
        <v>1513</v>
      </c>
      <c r="Q117" s="131"/>
      <c r="R117" s="115"/>
      <c r="S117" s="115"/>
    </row>
    <row r="118" spans="3:19" x14ac:dyDescent="0.25">
      <c r="C118" s="119"/>
      <c r="D118" s="142">
        <v>14</v>
      </c>
      <c r="E118" s="127" t="s">
        <v>1478</v>
      </c>
      <c r="F118" s="127" t="s">
        <v>1479</v>
      </c>
      <c r="G118" s="130" t="s">
        <v>23</v>
      </c>
      <c r="H118" s="238" t="s">
        <v>1323</v>
      </c>
      <c r="I118" s="127" t="s">
        <v>1480</v>
      </c>
      <c r="J118" s="130" t="s">
        <v>1481</v>
      </c>
      <c r="K118" s="127" t="s">
        <v>1326</v>
      </c>
      <c r="L118" s="127" t="s">
        <v>159</v>
      </c>
      <c r="M118" s="130">
        <v>0.5</v>
      </c>
      <c r="N118" s="238" t="s">
        <v>1328</v>
      </c>
      <c r="O118" s="127" t="s">
        <v>267</v>
      </c>
      <c r="P118" s="145"/>
      <c r="Q118" s="145"/>
      <c r="R118" s="115"/>
      <c r="S118" s="115"/>
    </row>
    <row r="119" spans="3:19" x14ac:dyDescent="0.25">
      <c r="C119" s="119"/>
      <c r="D119" s="142">
        <v>15</v>
      </c>
      <c r="E119" s="127" t="s">
        <v>1478</v>
      </c>
      <c r="F119" s="127" t="s">
        <v>1479</v>
      </c>
      <c r="G119" s="227" t="s">
        <v>23</v>
      </c>
      <c r="H119" s="127" t="s">
        <v>1482</v>
      </c>
      <c r="I119" s="127" t="s">
        <v>1483</v>
      </c>
      <c r="J119" s="227" t="s">
        <v>1484</v>
      </c>
      <c r="K119" s="127" t="s">
        <v>1485</v>
      </c>
      <c r="L119" s="127">
        <v>850</v>
      </c>
      <c r="M119" s="238">
        <v>1.1000000000000001</v>
      </c>
      <c r="N119" s="127" t="s">
        <v>1486</v>
      </c>
      <c r="O119" s="127" t="s">
        <v>267</v>
      </c>
      <c r="P119" s="145"/>
      <c r="Q119" s="145"/>
      <c r="R119" s="115"/>
      <c r="S119" s="115"/>
    </row>
    <row r="120" spans="3:19" x14ac:dyDescent="0.25">
      <c r="C120" s="119"/>
      <c r="D120" s="142">
        <v>16</v>
      </c>
      <c r="E120" s="135"/>
      <c r="F120" s="135"/>
      <c r="G120" s="208"/>
      <c r="H120" s="240"/>
      <c r="I120" s="135"/>
      <c r="J120" s="208"/>
      <c r="K120" s="135"/>
      <c r="L120" s="135"/>
      <c r="M120" s="208"/>
      <c r="N120" s="240"/>
      <c r="O120" s="135"/>
      <c r="P120" s="145"/>
      <c r="Q120" s="145"/>
      <c r="R120" s="115"/>
      <c r="S120" s="115"/>
    </row>
    <row r="121" spans="3:19" ht="31.5" x14ac:dyDescent="0.25">
      <c r="C121" s="119"/>
      <c r="D121" s="142">
        <v>17</v>
      </c>
      <c r="E121" s="135" t="s">
        <v>1606</v>
      </c>
      <c r="F121" s="135" t="s">
        <v>1620</v>
      </c>
      <c r="G121" s="208" t="s">
        <v>23</v>
      </c>
      <c r="H121" s="240" t="s">
        <v>1621</v>
      </c>
      <c r="I121" s="135" t="s">
        <v>1622</v>
      </c>
      <c r="J121" s="208" t="s">
        <v>1623</v>
      </c>
      <c r="K121" s="135" t="s">
        <v>1490</v>
      </c>
      <c r="L121" s="135" t="s">
        <v>159</v>
      </c>
      <c r="M121" s="208">
        <v>0</v>
      </c>
      <c r="N121" s="240" t="s">
        <v>4541</v>
      </c>
      <c r="O121" s="135" t="s">
        <v>267</v>
      </c>
      <c r="P121" s="145"/>
      <c r="Q121" s="145"/>
      <c r="R121" s="115"/>
      <c r="S121" s="115"/>
    </row>
    <row r="122" spans="3:19" x14ac:dyDescent="0.25">
      <c r="C122" s="119"/>
      <c r="D122" s="142">
        <v>18</v>
      </c>
      <c r="E122" s="135" t="s">
        <v>1606</v>
      </c>
      <c r="F122" s="135" t="s">
        <v>1620</v>
      </c>
      <c r="G122" s="208" t="s">
        <v>23</v>
      </c>
      <c r="H122" s="240" t="s">
        <v>1626</v>
      </c>
      <c r="I122" s="135" t="s">
        <v>1627</v>
      </c>
      <c r="J122" s="208" t="s">
        <v>1628</v>
      </c>
      <c r="K122" s="135" t="s">
        <v>1490</v>
      </c>
      <c r="L122" s="135">
        <v>118</v>
      </c>
      <c r="M122" s="208">
        <v>0.17</v>
      </c>
      <c r="N122" s="240" t="s">
        <v>4541</v>
      </c>
      <c r="O122" s="135" t="s">
        <v>267</v>
      </c>
      <c r="P122" s="145"/>
      <c r="Q122" s="145"/>
      <c r="R122" s="115"/>
      <c r="S122" s="115"/>
    </row>
    <row r="123" spans="3:19" x14ac:dyDescent="0.25">
      <c r="C123" s="119"/>
      <c r="D123" s="142">
        <v>19</v>
      </c>
      <c r="E123" s="135" t="s">
        <v>1606</v>
      </c>
      <c r="F123" s="135" t="s">
        <v>1620</v>
      </c>
      <c r="G123" s="208" t="s">
        <v>23</v>
      </c>
      <c r="H123" s="240" t="s">
        <v>1626</v>
      </c>
      <c r="I123" s="135" t="s">
        <v>1627</v>
      </c>
      <c r="J123" s="208" t="s">
        <v>1628</v>
      </c>
      <c r="K123" s="135" t="s">
        <v>1490</v>
      </c>
      <c r="L123" s="135">
        <v>118</v>
      </c>
      <c r="M123" s="208">
        <v>0.17</v>
      </c>
      <c r="N123" s="240" t="s">
        <v>4541</v>
      </c>
      <c r="O123" s="135" t="s">
        <v>267</v>
      </c>
      <c r="P123" s="145"/>
      <c r="Q123" s="145"/>
      <c r="R123" s="115"/>
      <c r="S123" s="115"/>
    </row>
    <row r="124" spans="3:19" ht="75.95" customHeight="1" x14ac:dyDescent="0.25">
      <c r="C124" s="119"/>
      <c r="D124" s="142">
        <v>20</v>
      </c>
      <c r="E124" s="135" t="s">
        <v>1606</v>
      </c>
      <c r="F124" s="135" t="s">
        <v>1620</v>
      </c>
      <c r="G124" s="208" t="s">
        <v>23</v>
      </c>
      <c r="H124" s="240" t="s">
        <v>1630</v>
      </c>
      <c r="I124" s="135" t="s">
        <v>1494</v>
      </c>
      <c r="J124" s="208" t="s">
        <v>1631</v>
      </c>
      <c r="K124" s="135" t="s">
        <v>1490</v>
      </c>
      <c r="L124" s="135" t="s">
        <v>1632</v>
      </c>
      <c r="M124" s="208">
        <v>0.3</v>
      </c>
      <c r="N124" s="240" t="s">
        <v>4541</v>
      </c>
      <c r="O124" s="135" t="s">
        <v>4542</v>
      </c>
      <c r="P124" s="145"/>
      <c r="Q124" s="145"/>
      <c r="R124" s="115"/>
      <c r="S124" s="115"/>
    </row>
    <row r="125" spans="3:19" ht="16.5" thickBot="1" x14ac:dyDescent="0.3">
      <c r="C125" s="119"/>
      <c r="D125" s="145"/>
      <c r="E125" s="124"/>
      <c r="F125" s="124"/>
      <c r="G125" s="124"/>
      <c r="H125" s="145"/>
      <c r="I125" s="124"/>
      <c r="J125" s="124"/>
      <c r="K125" s="124"/>
      <c r="L125" s="145"/>
      <c r="M125" s="124"/>
      <c r="N125" s="124"/>
      <c r="O125" s="124"/>
      <c r="P125" s="145"/>
      <c r="Q125" s="145"/>
      <c r="R125" s="115"/>
      <c r="S125" s="115"/>
    </row>
    <row r="126" spans="3:19" ht="24" thickBot="1" x14ac:dyDescent="0.4">
      <c r="C126" s="119"/>
      <c r="D126" s="1308" t="s">
        <v>321</v>
      </c>
      <c r="E126" s="1309"/>
      <c r="F126" s="1309"/>
      <c r="G126" s="1309"/>
      <c r="H126" s="1309"/>
      <c r="I126" s="1309"/>
      <c r="J126" s="1309"/>
      <c r="K126" s="1309"/>
      <c r="L126" s="1309"/>
      <c r="M126" s="1309"/>
      <c r="N126" s="1309"/>
      <c r="O126" s="1309"/>
      <c r="P126" s="1309"/>
      <c r="Q126" s="1309"/>
      <c r="R126" s="1310"/>
      <c r="S126" s="115"/>
    </row>
    <row r="127" spans="3:19" ht="23.25" x14ac:dyDescent="0.35">
      <c r="C127" s="119"/>
      <c r="D127" s="203"/>
      <c r="E127" s="203"/>
      <c r="F127" s="203"/>
      <c r="G127" s="203"/>
      <c r="H127" s="203"/>
      <c r="I127" s="203"/>
      <c r="J127" s="203"/>
      <c r="K127" s="203"/>
      <c r="L127" s="203"/>
      <c r="M127" s="203"/>
      <c r="N127" s="203"/>
      <c r="O127" s="203"/>
      <c r="P127" s="203"/>
      <c r="Q127" s="203"/>
      <c r="R127" s="212"/>
      <c r="S127" s="115"/>
    </row>
    <row r="128" spans="3:19" ht="23.25" x14ac:dyDescent="0.35">
      <c r="C128" s="119"/>
      <c r="D128" s="1323" t="s">
        <v>4543</v>
      </c>
      <c r="E128" s="1324"/>
      <c r="F128" s="1324"/>
      <c r="G128" s="1324"/>
      <c r="H128" s="1324"/>
      <c r="I128" s="1324"/>
      <c r="J128" s="1324"/>
      <c r="K128" s="1324"/>
      <c r="L128" s="203"/>
      <c r="M128" s="203"/>
      <c r="N128" s="203"/>
      <c r="O128" s="203"/>
      <c r="P128" s="203"/>
      <c r="Q128" s="203"/>
      <c r="R128" s="212"/>
      <c r="S128" s="115"/>
    </row>
    <row r="129" spans="3:19" x14ac:dyDescent="0.25">
      <c r="C129" s="119"/>
      <c r="D129" s="122" t="s">
        <v>9</v>
      </c>
      <c r="E129" s="122" t="s">
        <v>59</v>
      </c>
      <c r="F129" s="122" t="s">
        <v>12</v>
      </c>
      <c r="G129" s="121" t="s">
        <v>71</v>
      </c>
      <c r="H129" s="122" t="s">
        <v>106</v>
      </c>
      <c r="I129" s="122" t="s">
        <v>73</v>
      </c>
      <c r="J129" s="122" t="s">
        <v>323</v>
      </c>
      <c r="K129" s="122" t="s">
        <v>21</v>
      </c>
      <c r="L129" s="24"/>
      <c r="M129" s="24"/>
      <c r="N129" s="24"/>
      <c r="O129" s="24"/>
      <c r="P129" s="24"/>
      <c r="Q129" s="24"/>
      <c r="R129" s="25"/>
      <c r="S129" s="115"/>
    </row>
    <row r="130" spans="3:19" x14ac:dyDescent="0.25">
      <c r="C130" s="119"/>
      <c r="D130" s="175">
        <v>1</v>
      </c>
      <c r="E130" s="144" t="s">
        <v>1115</v>
      </c>
      <c r="F130" s="144" t="s">
        <v>28</v>
      </c>
      <c r="G130" s="159" t="s">
        <v>1116</v>
      </c>
      <c r="H130" s="144" t="s">
        <v>1117</v>
      </c>
      <c r="I130" s="144"/>
      <c r="J130" s="144"/>
      <c r="K130" s="163" t="s">
        <v>1431</v>
      </c>
      <c r="L130" s="24"/>
      <c r="M130" s="24"/>
      <c r="N130" s="24"/>
      <c r="O130" s="24"/>
      <c r="P130" s="24"/>
      <c r="Q130" s="24"/>
      <c r="R130" s="25"/>
      <c r="S130" s="115"/>
    </row>
    <row r="131" spans="3:19" x14ac:dyDescent="0.25">
      <c r="C131" s="119"/>
      <c r="D131" s="175">
        <v>2</v>
      </c>
      <c r="E131" s="144" t="s">
        <v>739</v>
      </c>
      <c r="F131" s="144" t="s">
        <v>136</v>
      </c>
      <c r="G131" s="159" t="s">
        <v>559</v>
      </c>
      <c r="H131" s="144" t="s">
        <v>1342</v>
      </c>
      <c r="I131" s="144" t="s">
        <v>1343</v>
      </c>
      <c r="J131" s="144">
        <v>11</v>
      </c>
      <c r="K131" s="176" t="s">
        <v>112</v>
      </c>
      <c r="L131" s="24"/>
      <c r="M131" s="24"/>
      <c r="N131" s="24"/>
      <c r="O131" s="24"/>
      <c r="P131" s="24"/>
      <c r="Q131" s="24"/>
      <c r="R131" s="25"/>
      <c r="S131" s="115"/>
    </row>
    <row r="132" spans="3:19" x14ac:dyDescent="0.25">
      <c r="C132" s="119"/>
      <c r="D132" s="175">
        <v>3</v>
      </c>
      <c r="E132" s="144" t="s">
        <v>4544</v>
      </c>
      <c r="F132" s="144" t="s">
        <v>28</v>
      </c>
      <c r="G132" s="159" t="s">
        <v>1088</v>
      </c>
      <c r="H132" s="144" t="s">
        <v>1354</v>
      </c>
      <c r="I132" s="144"/>
      <c r="J132" s="144">
        <v>7</v>
      </c>
      <c r="K132" s="163" t="s">
        <v>1431</v>
      </c>
      <c r="L132" s="24"/>
      <c r="M132" s="24"/>
      <c r="N132" s="24"/>
      <c r="O132" s="24"/>
      <c r="P132" s="24"/>
      <c r="Q132" s="24"/>
      <c r="R132" s="25"/>
      <c r="S132" s="115"/>
    </row>
    <row r="133" spans="3:19" ht="17.25" customHeight="1" x14ac:dyDescent="0.25">
      <c r="C133" s="119"/>
      <c r="D133" s="175">
        <v>4</v>
      </c>
      <c r="E133" s="144"/>
      <c r="F133" s="144" t="s">
        <v>136</v>
      </c>
      <c r="G133" s="159" t="s">
        <v>1357</v>
      </c>
      <c r="H133" s="144" t="s">
        <v>1358</v>
      </c>
      <c r="I133" s="144" t="s">
        <v>1359</v>
      </c>
      <c r="J133" s="144">
        <v>7</v>
      </c>
      <c r="K133" s="163" t="s">
        <v>1431</v>
      </c>
      <c r="L133" s="24"/>
      <c r="M133" s="24"/>
      <c r="N133" s="24"/>
      <c r="O133" s="24"/>
      <c r="P133" s="24"/>
      <c r="Q133" s="24"/>
      <c r="R133" s="25"/>
      <c r="S133" s="115"/>
    </row>
    <row r="134" spans="3:19" ht="17.25" customHeight="1" x14ac:dyDescent="0.25">
      <c r="C134" s="119"/>
      <c r="D134" s="175">
        <v>5</v>
      </c>
      <c r="E134" s="144"/>
      <c r="F134" s="144" t="s">
        <v>136</v>
      </c>
      <c r="G134" s="159" t="s">
        <v>4545</v>
      </c>
      <c r="H134" s="144" t="s">
        <v>4546</v>
      </c>
      <c r="I134" s="144" t="s">
        <v>1350</v>
      </c>
      <c r="J134" s="144">
        <v>3</v>
      </c>
      <c r="K134" s="176" t="s">
        <v>329</v>
      </c>
      <c r="L134" s="24"/>
      <c r="M134" s="24"/>
      <c r="N134" s="24"/>
      <c r="O134" s="24"/>
      <c r="P134" s="24"/>
      <c r="Q134" s="24"/>
      <c r="R134" s="25"/>
      <c r="S134" s="115"/>
    </row>
    <row r="135" spans="3:19" x14ac:dyDescent="0.25">
      <c r="C135" s="119"/>
      <c r="D135" s="142">
        <v>6</v>
      </c>
      <c r="E135" s="177"/>
      <c r="F135" s="177" t="s">
        <v>28</v>
      </c>
      <c r="G135" s="177" t="s">
        <v>1562</v>
      </c>
      <c r="H135" s="177" t="s">
        <v>1563</v>
      </c>
      <c r="I135" s="177" t="s">
        <v>794</v>
      </c>
      <c r="J135" s="106">
        <v>27</v>
      </c>
      <c r="K135" s="163" t="s">
        <v>112</v>
      </c>
      <c r="L135" s="24"/>
      <c r="M135" s="24"/>
      <c r="N135" s="24"/>
      <c r="O135" s="24"/>
      <c r="P135" s="24"/>
      <c r="Q135" s="24"/>
      <c r="R135" s="25"/>
      <c r="S135" s="115"/>
    </row>
    <row r="136" spans="3:19" x14ac:dyDescent="0.25">
      <c r="C136" s="119"/>
      <c r="D136" s="142">
        <v>7</v>
      </c>
      <c r="E136" s="177"/>
      <c r="F136" s="163" t="s">
        <v>23</v>
      </c>
      <c r="G136" s="163" t="s">
        <v>1645</v>
      </c>
      <c r="H136" s="163" t="s">
        <v>965</v>
      </c>
      <c r="I136" s="163" t="s">
        <v>953</v>
      </c>
      <c r="J136" s="106"/>
      <c r="K136" s="163" t="s">
        <v>112</v>
      </c>
      <c r="L136" s="24"/>
      <c r="M136" s="24"/>
      <c r="N136" s="24"/>
      <c r="O136" s="24"/>
      <c r="P136" s="24"/>
      <c r="Q136" s="24"/>
      <c r="R136" s="25"/>
      <c r="S136" s="115"/>
    </row>
    <row r="137" spans="3:19" x14ac:dyDescent="0.25">
      <c r="C137" s="119"/>
      <c r="D137" s="142">
        <v>8</v>
      </c>
      <c r="E137" s="177"/>
      <c r="F137" s="163" t="s">
        <v>23</v>
      </c>
      <c r="G137" s="163" t="s">
        <v>922</v>
      </c>
      <c r="H137" s="163" t="s">
        <v>2938</v>
      </c>
      <c r="I137" s="163" t="s">
        <v>953</v>
      </c>
      <c r="J137" s="106"/>
      <c r="K137" s="163" t="s">
        <v>112</v>
      </c>
      <c r="L137" s="24"/>
      <c r="M137" s="24"/>
      <c r="N137" s="24"/>
      <c r="O137" s="24"/>
      <c r="P137" s="24"/>
      <c r="Q137" s="24"/>
      <c r="R137" s="25"/>
      <c r="S137" s="115"/>
    </row>
    <row r="138" spans="3:19" ht="31.5" x14ac:dyDescent="0.25">
      <c r="C138" s="119"/>
      <c r="D138" s="142">
        <v>9</v>
      </c>
      <c r="E138" s="177"/>
      <c r="F138" s="163" t="s">
        <v>23</v>
      </c>
      <c r="G138" s="163" t="s">
        <v>4547</v>
      </c>
      <c r="H138" s="163" t="s">
        <v>4548</v>
      </c>
      <c r="I138" s="163" t="s">
        <v>970</v>
      </c>
      <c r="J138" s="163" t="s">
        <v>124</v>
      </c>
      <c r="K138" s="163" t="s">
        <v>112</v>
      </c>
      <c r="L138" s="24"/>
      <c r="M138" s="24"/>
      <c r="N138" s="24"/>
      <c r="O138" s="24"/>
      <c r="P138" s="24"/>
      <c r="Q138" s="24"/>
      <c r="R138" s="25"/>
      <c r="S138" s="115"/>
    </row>
    <row r="139" spans="3:19" ht="31.5" x14ac:dyDescent="0.25">
      <c r="C139" s="119"/>
      <c r="D139" s="142">
        <v>10</v>
      </c>
      <c r="E139" s="177"/>
      <c r="F139" s="163" t="s">
        <v>23</v>
      </c>
      <c r="G139" s="163" t="s">
        <v>4549</v>
      </c>
      <c r="H139" s="163" t="s">
        <v>4550</v>
      </c>
      <c r="I139" s="163" t="s">
        <v>970</v>
      </c>
      <c r="J139" s="163" t="s">
        <v>124</v>
      </c>
      <c r="K139" s="163" t="s">
        <v>112</v>
      </c>
      <c r="L139" s="24"/>
      <c r="M139" s="24"/>
      <c r="N139" s="24"/>
      <c r="O139" s="24"/>
      <c r="P139" s="24"/>
      <c r="Q139" s="24"/>
      <c r="R139" s="25"/>
      <c r="S139" s="115"/>
    </row>
    <row r="140" spans="3:19" x14ac:dyDescent="0.25">
      <c r="C140" s="119"/>
      <c r="D140" s="142">
        <v>11</v>
      </c>
      <c r="E140" s="177"/>
      <c r="F140" s="163" t="s">
        <v>23</v>
      </c>
      <c r="G140" s="163" t="s">
        <v>722</v>
      </c>
      <c r="H140" s="163" t="s">
        <v>4551</v>
      </c>
      <c r="I140" s="163" t="s">
        <v>1570</v>
      </c>
      <c r="J140" s="106" t="s">
        <v>124</v>
      </c>
      <c r="K140" s="163" t="s">
        <v>112</v>
      </c>
      <c r="L140" s="24"/>
      <c r="M140" s="24"/>
      <c r="N140" s="24"/>
      <c r="O140" s="24"/>
      <c r="P140" s="24"/>
      <c r="Q140" s="24"/>
      <c r="R140" s="25"/>
      <c r="S140" s="115"/>
    </row>
    <row r="141" spans="3:19" x14ac:dyDescent="0.25">
      <c r="C141" s="119"/>
      <c r="D141" s="120">
        <v>12</v>
      </c>
      <c r="E141" s="272">
        <v>44386</v>
      </c>
      <c r="F141" s="250" t="s">
        <v>98</v>
      </c>
      <c r="G141" s="251" t="s">
        <v>942</v>
      </c>
      <c r="H141" s="250" t="s">
        <v>1442</v>
      </c>
      <c r="I141" s="250" t="s">
        <v>338</v>
      </c>
      <c r="J141" s="257">
        <v>26.4</v>
      </c>
      <c r="K141" s="260" t="s">
        <v>4552</v>
      </c>
      <c r="L141" s="24"/>
      <c r="M141" s="24"/>
      <c r="N141" s="24"/>
      <c r="O141" s="24"/>
      <c r="P141" s="24"/>
      <c r="Q141" s="24"/>
      <c r="R141" s="25"/>
      <c r="S141" s="115"/>
    </row>
    <row r="142" spans="3:19" x14ac:dyDescent="0.25">
      <c r="C142" s="119"/>
      <c r="D142" s="120">
        <v>13</v>
      </c>
      <c r="E142" s="256"/>
      <c r="F142" s="257" t="s">
        <v>98</v>
      </c>
      <c r="G142" s="258" t="s">
        <v>1170</v>
      </c>
      <c r="H142" s="257" t="s">
        <v>227</v>
      </c>
      <c r="I142" s="257" t="s">
        <v>338</v>
      </c>
      <c r="J142" s="257">
        <v>6.38</v>
      </c>
      <c r="K142" s="260" t="s">
        <v>112</v>
      </c>
      <c r="L142" s="24"/>
      <c r="M142" s="24"/>
      <c r="N142" s="24"/>
      <c r="O142" s="24"/>
      <c r="P142" s="24"/>
      <c r="Q142" s="24"/>
      <c r="R142" s="25"/>
      <c r="S142" s="115"/>
    </row>
    <row r="143" spans="3:19" ht="16.5" thickBot="1" x14ac:dyDescent="0.3">
      <c r="C143" s="119"/>
      <c r="D143" s="24"/>
      <c r="E143" s="24"/>
      <c r="F143" s="24"/>
      <c r="G143" s="24"/>
      <c r="H143" s="24"/>
      <c r="I143" s="24"/>
      <c r="J143" s="24"/>
      <c r="K143" s="24"/>
      <c r="L143" s="24"/>
      <c r="M143" s="24"/>
      <c r="N143" s="24"/>
      <c r="O143" s="24"/>
      <c r="P143" s="24"/>
      <c r="Q143" s="24"/>
      <c r="R143" s="25"/>
      <c r="S143" s="115"/>
    </row>
    <row r="144" spans="3:19" ht="21.75" thickBot="1" x14ac:dyDescent="0.4">
      <c r="C144" s="119"/>
      <c r="D144" s="1361" t="s">
        <v>1572</v>
      </c>
      <c r="E144" s="1362"/>
      <c r="F144" s="1362"/>
      <c r="G144" s="1362"/>
      <c r="H144" s="1362"/>
      <c r="I144" s="1362"/>
      <c r="J144" s="1362"/>
      <c r="K144" s="1362"/>
      <c r="L144" s="1362"/>
      <c r="M144" s="1362"/>
      <c r="N144" s="1362"/>
      <c r="O144" s="1362"/>
      <c r="P144" s="1362"/>
      <c r="Q144" s="1363"/>
      <c r="R144" s="25"/>
      <c r="S144" s="115"/>
    </row>
    <row r="145" spans="3:19" ht="21" x14ac:dyDescent="0.35">
      <c r="C145" s="119"/>
      <c r="D145" s="280" t="s">
        <v>58</v>
      </c>
      <c r="E145" s="280"/>
      <c r="F145" s="280"/>
      <c r="G145" s="280"/>
      <c r="H145" s="280"/>
      <c r="I145" s="280"/>
      <c r="J145" s="280"/>
      <c r="K145" s="280"/>
      <c r="L145" s="280"/>
      <c r="M145" s="280"/>
      <c r="N145" s="280"/>
      <c r="O145" s="280"/>
      <c r="P145" s="280"/>
      <c r="Q145" s="301"/>
      <c r="R145" s="25"/>
      <c r="S145" s="115"/>
    </row>
    <row r="146" spans="3:19" ht="37.5" x14ac:dyDescent="0.3">
      <c r="C146" s="119"/>
      <c r="D146" s="295" t="s">
        <v>9</v>
      </c>
      <c r="E146" s="295" t="s">
        <v>1574</v>
      </c>
      <c r="F146" s="295" t="s">
        <v>115</v>
      </c>
      <c r="G146" s="296" t="s">
        <v>12</v>
      </c>
      <c r="H146" s="297" t="s">
        <v>71</v>
      </c>
      <c r="I146" s="298" t="s">
        <v>72</v>
      </c>
      <c r="J146" s="299" t="s">
        <v>73</v>
      </c>
      <c r="K146" s="298" t="s">
        <v>47</v>
      </c>
      <c r="L146" s="299" t="s">
        <v>75</v>
      </c>
      <c r="M146" s="297" t="s">
        <v>21</v>
      </c>
      <c r="N146" s="293"/>
      <c r="O146" s="293"/>
      <c r="P146" s="293"/>
      <c r="Q146" s="294"/>
      <c r="R146" s="25"/>
      <c r="S146" s="115"/>
    </row>
    <row r="147" spans="3:19" ht="18.75" x14ac:dyDescent="0.3">
      <c r="C147" s="119"/>
      <c r="D147" s="295">
        <v>1</v>
      </c>
      <c r="E147" s="300"/>
      <c r="F147" s="260"/>
      <c r="G147" s="260"/>
      <c r="H147" s="260"/>
      <c r="I147" s="260"/>
      <c r="J147" s="260"/>
      <c r="K147" s="260"/>
      <c r="L147" s="260"/>
      <c r="M147" s="260"/>
      <c r="N147" s="293"/>
      <c r="O147" s="293"/>
      <c r="P147" s="293"/>
      <c r="Q147" s="294"/>
      <c r="R147" s="25"/>
      <c r="S147" s="115"/>
    </row>
    <row r="148" spans="3:19" ht="18.75" x14ac:dyDescent="0.3">
      <c r="C148" s="119"/>
      <c r="D148" s="295">
        <v>2</v>
      </c>
      <c r="E148" s="300"/>
      <c r="F148" s="260"/>
      <c r="G148" s="260"/>
      <c r="H148" s="260"/>
      <c r="I148" s="260"/>
      <c r="J148" s="260"/>
      <c r="K148" s="260"/>
      <c r="L148" s="260"/>
      <c r="M148" s="260"/>
      <c r="N148" s="293"/>
      <c r="O148" s="293"/>
      <c r="P148" s="293"/>
      <c r="Q148" s="294"/>
      <c r="R148" s="25"/>
      <c r="S148" s="115"/>
    </row>
    <row r="149" spans="3:19" x14ac:dyDescent="0.25">
      <c r="C149" s="119"/>
      <c r="D149" s="24"/>
      <c r="E149" s="24"/>
      <c r="F149" s="24"/>
      <c r="G149" s="24"/>
      <c r="H149" s="24"/>
      <c r="I149" s="24"/>
      <c r="J149" s="24"/>
      <c r="K149" s="24"/>
      <c r="L149" s="24"/>
      <c r="M149" s="24"/>
      <c r="N149" s="24"/>
      <c r="O149" s="24"/>
      <c r="P149" s="24"/>
      <c r="Q149" s="24"/>
      <c r="R149" s="25"/>
      <c r="S149" s="115"/>
    </row>
    <row r="150" spans="3:19" x14ac:dyDescent="0.25">
      <c r="C150" s="119"/>
      <c r="D150" s="24"/>
      <c r="E150" s="24"/>
      <c r="F150" s="24"/>
      <c r="G150" s="24"/>
      <c r="H150" s="24"/>
      <c r="I150" s="24"/>
      <c r="J150" s="24"/>
      <c r="K150" s="24"/>
      <c r="L150" s="24"/>
      <c r="M150" s="24"/>
      <c r="N150" s="24"/>
      <c r="O150" s="24"/>
      <c r="P150" s="24"/>
      <c r="Q150" s="24"/>
      <c r="R150" s="25"/>
      <c r="S150" s="115"/>
    </row>
    <row r="151" spans="3:19" x14ac:dyDescent="0.25">
      <c r="C151" s="119"/>
      <c r="D151" s="24"/>
      <c r="E151" s="24"/>
      <c r="F151" s="24"/>
      <c r="G151" s="24"/>
      <c r="H151" s="24"/>
      <c r="I151" s="24"/>
      <c r="J151" s="24"/>
      <c r="K151" s="24"/>
      <c r="L151" s="24"/>
      <c r="M151" s="24"/>
      <c r="N151" s="24"/>
      <c r="O151" s="24"/>
      <c r="P151" s="24"/>
      <c r="Q151" s="24"/>
      <c r="R151" s="25"/>
      <c r="S151" s="115"/>
    </row>
    <row r="152" spans="3:19" ht="16.5" thickBot="1" x14ac:dyDescent="0.3">
      <c r="C152" s="119"/>
      <c r="D152" s="145"/>
      <c r="E152" s="124"/>
      <c r="F152" s="124"/>
      <c r="G152" s="124"/>
      <c r="H152" s="145"/>
      <c r="I152" s="124"/>
      <c r="J152" s="124"/>
      <c r="K152" s="124"/>
      <c r="L152" s="145"/>
      <c r="M152" s="124"/>
      <c r="N152" s="124"/>
      <c r="O152" s="124"/>
      <c r="P152" s="145"/>
      <c r="Q152" s="145"/>
      <c r="R152" s="115"/>
      <c r="S152" s="115"/>
    </row>
    <row r="153" spans="3:19" ht="24" thickBot="1" x14ac:dyDescent="0.4">
      <c r="C153" s="119"/>
      <c r="D153" s="1308" t="s">
        <v>342</v>
      </c>
      <c r="E153" s="1309"/>
      <c r="F153" s="1309"/>
      <c r="G153" s="1309"/>
      <c r="H153" s="1309"/>
      <c r="I153" s="1309"/>
      <c r="J153" s="1309"/>
      <c r="K153" s="1309"/>
      <c r="L153" s="1309"/>
      <c r="M153" s="1309"/>
      <c r="N153" s="1309"/>
      <c r="O153" s="1309"/>
      <c r="P153" s="1309"/>
      <c r="Q153" s="1309"/>
      <c r="R153" s="1310"/>
      <c r="S153" s="115"/>
    </row>
    <row r="154" spans="3:19" ht="23.25" x14ac:dyDescent="0.35">
      <c r="C154" s="119"/>
      <c r="D154" s="1318"/>
      <c r="E154" s="1319"/>
      <c r="F154" s="1319"/>
      <c r="G154" s="1319"/>
      <c r="H154" s="1319"/>
      <c r="I154" s="1319"/>
      <c r="J154" s="1319"/>
      <c r="K154" s="1319"/>
      <c r="L154" s="216"/>
      <c r="M154" s="217"/>
      <c r="N154" s="216"/>
      <c r="O154" s="216"/>
      <c r="P154" s="216"/>
      <c r="Q154" s="216"/>
      <c r="R154" s="204"/>
      <c r="S154" s="115"/>
    </row>
    <row r="155" spans="3:19" s="180" customFormat="1" ht="23.25" x14ac:dyDescent="0.35">
      <c r="C155" s="181"/>
      <c r="D155" s="1322" t="s">
        <v>343</v>
      </c>
      <c r="E155" s="1322"/>
      <c r="F155" s="1322"/>
      <c r="G155" s="1322"/>
      <c r="H155" s="1322"/>
      <c r="I155" s="1322"/>
      <c r="J155" s="1322"/>
      <c r="K155" s="1322"/>
      <c r="L155" s="218"/>
      <c r="M155" s="219"/>
      <c r="N155" s="218"/>
      <c r="O155" s="218"/>
      <c r="P155" s="218"/>
      <c r="Q155" s="218"/>
      <c r="R155" s="220"/>
      <c r="S155" s="183"/>
    </row>
    <row r="156" spans="3:19" s="180" customFormat="1" ht="23.25" x14ac:dyDescent="0.35">
      <c r="C156" s="181"/>
      <c r="D156" s="1325" t="s">
        <v>1582</v>
      </c>
      <c r="E156" s="1325"/>
      <c r="F156" s="1325"/>
      <c r="G156" s="1325"/>
      <c r="H156" s="1325"/>
      <c r="I156" s="1325"/>
      <c r="J156" s="1325"/>
      <c r="K156" s="1325"/>
      <c r="L156" s="218"/>
      <c r="M156" s="219"/>
      <c r="N156" s="218"/>
      <c r="O156" s="218"/>
      <c r="P156" s="218"/>
      <c r="Q156" s="218"/>
      <c r="R156" s="220"/>
      <c r="S156" s="183"/>
    </row>
    <row r="157" spans="3:19" ht="23.25" x14ac:dyDescent="0.35">
      <c r="C157" s="119"/>
      <c r="D157" s="1326" t="s">
        <v>1583</v>
      </c>
      <c r="E157" s="1326"/>
      <c r="F157" s="1326"/>
      <c r="G157" s="1326"/>
      <c r="H157" s="1326"/>
      <c r="I157" s="1326"/>
      <c r="J157" s="1326"/>
      <c r="K157" s="1326"/>
      <c r="L157" s="216"/>
      <c r="M157" s="217"/>
      <c r="N157" s="216"/>
      <c r="O157" s="216"/>
      <c r="P157" s="216"/>
      <c r="Q157" s="216"/>
      <c r="R157" s="204"/>
      <c r="S157" s="115"/>
    </row>
    <row r="158" spans="3:19" ht="15" customHeight="1" x14ac:dyDescent="0.25">
      <c r="C158" s="119"/>
      <c r="D158" s="122" t="s">
        <v>9</v>
      </c>
      <c r="E158" s="122" t="s">
        <v>346</v>
      </c>
      <c r="F158" s="122" t="s">
        <v>347</v>
      </c>
      <c r="G158" s="121" t="s">
        <v>461</v>
      </c>
      <c r="H158" s="122" t="s">
        <v>801</v>
      </c>
      <c r="I158" s="122" t="s">
        <v>349</v>
      </c>
      <c r="J158" s="122" t="s">
        <v>351</v>
      </c>
      <c r="K158" s="122" t="s">
        <v>352</v>
      </c>
      <c r="R158" s="115"/>
      <c r="S158" s="115"/>
    </row>
    <row r="159" spans="3:19" ht="47.25" x14ac:dyDescent="0.25">
      <c r="C159" s="119"/>
      <c r="D159" s="184">
        <v>1</v>
      </c>
      <c r="E159" s="122" t="s">
        <v>353</v>
      </c>
      <c r="F159" s="122" t="s">
        <v>359</v>
      </c>
      <c r="G159" s="121" t="s">
        <v>48</v>
      </c>
      <c r="H159" s="122" t="s">
        <v>360</v>
      </c>
      <c r="I159" s="122" t="s">
        <v>361</v>
      </c>
      <c r="J159" s="122" t="s">
        <v>399</v>
      </c>
      <c r="K159" s="122" t="s">
        <v>363</v>
      </c>
      <c r="R159" s="115"/>
      <c r="S159" s="115"/>
    </row>
    <row r="160" spans="3:19" ht="94.5" x14ac:dyDescent="0.25">
      <c r="C160" s="119"/>
      <c r="D160" s="184">
        <v>2</v>
      </c>
      <c r="E160" s="106" t="s">
        <v>364</v>
      </c>
      <c r="F160" s="106" t="s">
        <v>365</v>
      </c>
      <c r="G160" s="107" t="s">
        <v>28</v>
      </c>
      <c r="H160" s="106" t="s">
        <v>366</v>
      </c>
      <c r="I160" s="106" t="s">
        <v>1584</v>
      </c>
      <c r="J160" s="106" t="s">
        <v>4553</v>
      </c>
      <c r="K160" s="106" t="s">
        <v>1385</v>
      </c>
      <c r="R160" s="115"/>
      <c r="S160" s="115"/>
    </row>
    <row r="161" spans="3:19" ht="72.95" customHeight="1" x14ac:dyDescent="0.25">
      <c r="C161" s="119"/>
      <c r="D161" s="184">
        <v>3</v>
      </c>
      <c r="E161" s="122" t="s">
        <v>353</v>
      </c>
      <c r="F161" s="122" t="s">
        <v>370</v>
      </c>
      <c r="G161" s="121" t="s">
        <v>48</v>
      </c>
      <c r="H161" s="122" t="s">
        <v>360</v>
      </c>
      <c r="I161" s="122" t="s">
        <v>53</v>
      </c>
      <c r="J161" s="122" t="s">
        <v>399</v>
      </c>
      <c r="K161" s="106" t="s">
        <v>807</v>
      </c>
      <c r="R161" s="115"/>
      <c r="S161" s="115"/>
    </row>
    <row r="162" spans="3:19" ht="31.5" x14ac:dyDescent="0.25">
      <c r="C162" s="119"/>
      <c r="D162" s="184">
        <v>4</v>
      </c>
      <c r="E162" s="106" t="s">
        <v>1386</v>
      </c>
      <c r="F162" s="106" t="s">
        <v>794</v>
      </c>
      <c r="G162" s="107" t="s">
        <v>28</v>
      </c>
      <c r="H162" s="106" t="s">
        <v>1586</v>
      </c>
      <c r="I162" s="106" t="s">
        <v>1587</v>
      </c>
      <c r="J162" s="106" t="s">
        <v>1588</v>
      </c>
      <c r="K162" s="106" t="s">
        <v>386</v>
      </c>
      <c r="R162" s="115"/>
      <c r="S162" s="115"/>
    </row>
    <row r="163" spans="3:19" ht="76.5" customHeight="1" x14ac:dyDescent="0.25">
      <c r="C163" s="119"/>
      <c r="D163" s="185">
        <v>5</v>
      </c>
      <c r="E163" s="106" t="s">
        <v>376</v>
      </c>
      <c r="F163" s="106" t="s">
        <v>377</v>
      </c>
      <c r="G163" s="107" t="s">
        <v>136</v>
      </c>
      <c r="H163" s="106" t="s">
        <v>373</v>
      </c>
      <c r="I163" s="106" t="s">
        <v>378</v>
      </c>
      <c r="J163" s="106" t="s">
        <v>1445</v>
      </c>
      <c r="K163" s="106" t="s">
        <v>380</v>
      </c>
      <c r="R163" s="115"/>
      <c r="S163" s="115"/>
    </row>
    <row r="164" spans="3:19" ht="31.5" x14ac:dyDescent="0.25">
      <c r="C164" s="119"/>
      <c r="D164" s="185">
        <v>6</v>
      </c>
      <c r="E164" s="122" t="s">
        <v>381</v>
      </c>
      <c r="F164" s="122" t="s">
        <v>382</v>
      </c>
      <c r="G164" s="121" t="s">
        <v>171</v>
      </c>
      <c r="H164" s="122" t="s">
        <v>383</v>
      </c>
      <c r="I164" s="122" t="s">
        <v>384</v>
      </c>
      <c r="J164" s="122" t="s">
        <v>385</v>
      </c>
      <c r="K164" s="122" t="s">
        <v>386</v>
      </c>
      <c r="R164" s="115"/>
      <c r="S164" s="115"/>
    </row>
    <row r="165" spans="3:19" x14ac:dyDescent="0.25">
      <c r="C165" s="119"/>
      <c r="D165" s="185">
        <v>7</v>
      </c>
      <c r="E165" s="122" t="s">
        <v>387</v>
      </c>
      <c r="F165" s="122" t="s">
        <v>388</v>
      </c>
      <c r="G165" s="121" t="s">
        <v>171</v>
      </c>
      <c r="H165" s="122" t="s">
        <v>389</v>
      </c>
      <c r="I165" s="122" t="s">
        <v>390</v>
      </c>
      <c r="J165" s="122" t="s">
        <v>385</v>
      </c>
      <c r="K165" s="122" t="s">
        <v>386</v>
      </c>
      <c r="R165" s="115"/>
      <c r="S165" s="115"/>
    </row>
    <row r="166" spans="3:19" ht="31.5" x14ac:dyDescent="0.25">
      <c r="C166" s="119"/>
      <c r="D166" s="185">
        <v>8</v>
      </c>
      <c r="E166" s="122" t="s">
        <v>391</v>
      </c>
      <c r="F166" s="122" t="s">
        <v>392</v>
      </c>
      <c r="G166" s="121" t="s">
        <v>28</v>
      </c>
      <c r="H166" s="122" t="s">
        <v>383</v>
      </c>
      <c r="I166" s="122" t="s">
        <v>393</v>
      </c>
      <c r="J166" s="122" t="s">
        <v>385</v>
      </c>
      <c r="K166" s="122" t="s">
        <v>394</v>
      </c>
      <c r="R166" s="115"/>
      <c r="S166" s="115"/>
    </row>
    <row r="167" spans="3:19" ht="15" customHeight="1" x14ac:dyDescent="0.25">
      <c r="C167" s="119"/>
      <c r="D167" s="185">
        <v>9</v>
      </c>
      <c r="E167" s="122" t="s">
        <v>395</v>
      </c>
      <c r="F167" s="122" t="s">
        <v>396</v>
      </c>
      <c r="G167" s="121" t="s">
        <v>397</v>
      </c>
      <c r="H167" s="122" t="s">
        <v>373</v>
      </c>
      <c r="I167" s="122" t="s">
        <v>398</v>
      </c>
      <c r="J167" s="122" t="s">
        <v>399</v>
      </c>
      <c r="K167" s="122" t="s">
        <v>386</v>
      </c>
      <c r="R167" s="115"/>
      <c r="S167" s="115"/>
    </row>
    <row r="168" spans="3:19" ht="31.5" x14ac:dyDescent="0.25">
      <c r="C168" s="119"/>
      <c r="D168" s="185">
        <v>10</v>
      </c>
      <c r="E168" s="122" t="s">
        <v>400</v>
      </c>
      <c r="F168" s="122" t="s">
        <v>401</v>
      </c>
      <c r="G168" s="121" t="s">
        <v>136</v>
      </c>
      <c r="H168" s="122" t="s">
        <v>373</v>
      </c>
      <c r="I168" s="122" t="s">
        <v>402</v>
      </c>
      <c r="J168" s="122" t="s">
        <v>385</v>
      </c>
      <c r="K168" s="122" t="s">
        <v>386</v>
      </c>
      <c r="R168" s="115"/>
      <c r="S168" s="115"/>
    </row>
    <row r="169" spans="3:19" ht="31.5" x14ac:dyDescent="0.25">
      <c r="C169" s="119"/>
      <c r="D169" s="185">
        <v>11</v>
      </c>
      <c r="E169" s="122" t="s">
        <v>381</v>
      </c>
      <c r="F169" s="122" t="s">
        <v>403</v>
      </c>
      <c r="G169" s="121" t="s">
        <v>136</v>
      </c>
      <c r="H169" s="122" t="s">
        <v>383</v>
      </c>
      <c r="I169" s="122" t="s">
        <v>404</v>
      </c>
      <c r="J169" s="122" t="s">
        <v>399</v>
      </c>
      <c r="K169" s="122" t="s">
        <v>386</v>
      </c>
      <c r="R169" s="115"/>
      <c r="S169" s="115"/>
    </row>
    <row r="170" spans="3:19" ht="31.5" x14ac:dyDescent="0.25">
      <c r="C170" s="119"/>
      <c r="D170" s="185">
        <v>12</v>
      </c>
      <c r="E170" s="122" t="s">
        <v>405</v>
      </c>
      <c r="F170" s="122" t="s">
        <v>406</v>
      </c>
      <c r="G170" s="121" t="s">
        <v>136</v>
      </c>
      <c r="H170" s="122" t="s">
        <v>373</v>
      </c>
      <c r="I170" s="122" t="s">
        <v>407</v>
      </c>
      <c r="J170" s="122" t="s">
        <v>385</v>
      </c>
      <c r="K170" s="122" t="s">
        <v>386</v>
      </c>
      <c r="R170" s="115"/>
      <c r="S170" s="115"/>
    </row>
    <row r="171" spans="3:19" x14ac:dyDescent="0.25">
      <c r="C171" s="119"/>
      <c r="D171" s="185">
        <v>13</v>
      </c>
      <c r="E171" s="122" t="s">
        <v>408</v>
      </c>
      <c r="F171" s="122" t="s">
        <v>409</v>
      </c>
      <c r="G171" s="121" t="s">
        <v>410</v>
      </c>
      <c r="H171" s="122" t="s">
        <v>411</v>
      </c>
      <c r="I171" s="122" t="s">
        <v>412</v>
      </c>
      <c r="J171" s="122" t="s">
        <v>399</v>
      </c>
      <c r="K171" s="122" t="s">
        <v>386</v>
      </c>
      <c r="R171" s="115"/>
      <c r="S171" s="115"/>
    </row>
    <row r="172" spans="3:19" x14ac:dyDescent="0.25">
      <c r="C172" s="119"/>
      <c r="D172" s="185">
        <v>14</v>
      </c>
      <c r="E172" s="122" t="s">
        <v>408</v>
      </c>
      <c r="F172" s="122" t="s">
        <v>413</v>
      </c>
      <c r="G172" s="121" t="s">
        <v>410</v>
      </c>
      <c r="H172" s="122" t="s">
        <v>411</v>
      </c>
      <c r="I172" s="122" t="s">
        <v>414</v>
      </c>
      <c r="J172" s="122" t="s">
        <v>399</v>
      </c>
      <c r="K172" s="122" t="s">
        <v>386</v>
      </c>
      <c r="R172" s="115"/>
      <c r="S172" s="115"/>
    </row>
    <row r="173" spans="3:19" ht="31.5" x14ac:dyDescent="0.25">
      <c r="C173" s="119"/>
      <c r="D173" s="185">
        <v>15</v>
      </c>
      <c r="E173" s="122" t="s">
        <v>376</v>
      </c>
      <c r="F173" s="122" t="s">
        <v>372</v>
      </c>
      <c r="G173" s="121" t="s">
        <v>28</v>
      </c>
      <c r="H173" s="122" t="s">
        <v>373</v>
      </c>
      <c r="I173" s="122" t="s">
        <v>415</v>
      </c>
      <c r="J173" s="122" t="s">
        <v>399</v>
      </c>
      <c r="K173" s="122" t="s">
        <v>380</v>
      </c>
      <c r="R173" s="115"/>
      <c r="S173" s="115"/>
    </row>
    <row r="174" spans="3:19" x14ac:dyDescent="0.25">
      <c r="C174" s="119"/>
      <c r="D174" s="185">
        <v>16</v>
      </c>
      <c r="E174" s="122" t="s">
        <v>417</v>
      </c>
      <c r="F174" s="122" t="s">
        <v>418</v>
      </c>
      <c r="G174" s="121" t="s">
        <v>121</v>
      </c>
      <c r="H174" s="122" t="s">
        <v>419</v>
      </c>
      <c r="I174" s="122" t="s">
        <v>420</v>
      </c>
      <c r="J174" s="122" t="s">
        <v>399</v>
      </c>
      <c r="K174" s="122" t="s">
        <v>386</v>
      </c>
      <c r="R174" s="115"/>
      <c r="S174" s="115"/>
    </row>
    <row r="175" spans="3:19" ht="31.5" x14ac:dyDescent="0.25">
      <c r="C175" s="119"/>
      <c r="D175" s="185">
        <v>17</v>
      </c>
      <c r="E175" s="106" t="s">
        <v>395</v>
      </c>
      <c r="F175" s="106" t="s">
        <v>278</v>
      </c>
      <c r="G175" s="107" t="s">
        <v>397</v>
      </c>
      <c r="H175" s="106" t="s">
        <v>373</v>
      </c>
      <c r="I175" s="106" t="s">
        <v>1388</v>
      </c>
      <c r="J175" s="106" t="s">
        <v>429</v>
      </c>
      <c r="K175" s="106" t="s">
        <v>807</v>
      </c>
      <c r="R175" s="115"/>
      <c r="S175" s="115"/>
    </row>
    <row r="176" spans="3:19" ht="31.5" x14ac:dyDescent="0.25">
      <c r="C176" s="119"/>
      <c r="D176" s="185">
        <v>18</v>
      </c>
      <c r="E176" s="106" t="s">
        <v>395</v>
      </c>
      <c r="F176" s="106" t="s">
        <v>422</v>
      </c>
      <c r="G176" s="107" t="s">
        <v>397</v>
      </c>
      <c r="H176" s="106" t="s">
        <v>373</v>
      </c>
      <c r="I176" s="106" t="s">
        <v>1389</v>
      </c>
      <c r="J176" s="106" t="s">
        <v>429</v>
      </c>
      <c r="K176" s="106" t="s">
        <v>1589</v>
      </c>
      <c r="R176" s="115"/>
      <c r="S176" s="115"/>
    </row>
    <row r="177" spans="3:19" ht="47.25" x14ac:dyDescent="0.25">
      <c r="C177" s="119"/>
      <c r="D177" s="122">
        <v>19</v>
      </c>
      <c r="E177" s="106" t="s">
        <v>425</v>
      </c>
      <c r="F177" s="106" t="s">
        <v>426</v>
      </c>
      <c r="G177" s="107" t="s">
        <v>427</v>
      </c>
      <c r="H177" s="106" t="s">
        <v>1172</v>
      </c>
      <c r="I177" s="106" t="s">
        <v>336</v>
      </c>
      <c r="J177" s="106" t="s">
        <v>429</v>
      </c>
      <c r="K177" s="106" t="s">
        <v>807</v>
      </c>
      <c r="R177" s="115"/>
      <c r="S177" s="115"/>
    </row>
    <row r="178" spans="3:19" x14ac:dyDescent="0.25">
      <c r="C178" s="119"/>
      <c r="R178" s="115"/>
      <c r="S178" s="115"/>
    </row>
    <row r="179" spans="3:19" x14ac:dyDescent="0.25">
      <c r="C179" s="119"/>
      <c r="R179" s="115"/>
      <c r="S179" s="115"/>
    </row>
    <row r="180" spans="3:19" ht="16.5" thickBot="1" x14ac:dyDescent="0.3">
      <c r="C180" s="119"/>
      <c r="R180" s="115"/>
      <c r="S180" s="115"/>
    </row>
    <row r="181" spans="3:19" ht="39" customHeight="1" thickBot="1" x14ac:dyDescent="0.4">
      <c r="C181" s="119"/>
      <c r="D181" s="1308" t="s">
        <v>430</v>
      </c>
      <c r="E181" s="1309"/>
      <c r="F181" s="1309"/>
      <c r="G181" s="1309"/>
      <c r="H181" s="1309"/>
      <c r="I181" s="1309"/>
      <c r="J181" s="1309"/>
      <c r="K181" s="1309"/>
      <c r="L181" s="1309"/>
      <c r="M181" s="1309"/>
      <c r="N181" s="1309"/>
      <c r="O181" s="1309"/>
      <c r="P181" s="1309"/>
      <c r="Q181" s="1309"/>
      <c r="R181" s="1310"/>
      <c r="S181" s="115"/>
    </row>
    <row r="182" spans="3:19" ht="15" customHeight="1" x14ac:dyDescent="0.35">
      <c r="C182" s="119"/>
      <c r="D182" s="203"/>
      <c r="E182" s="203"/>
      <c r="F182" s="203"/>
      <c r="G182" s="203"/>
      <c r="H182" s="203"/>
      <c r="I182" s="203"/>
      <c r="J182" s="203"/>
      <c r="K182" s="203"/>
      <c r="L182" s="203"/>
      <c r="M182" s="203"/>
      <c r="N182" s="203"/>
      <c r="O182" s="203"/>
      <c r="P182" s="203"/>
      <c r="Q182" s="203"/>
      <c r="R182" s="212"/>
      <c r="S182" s="115"/>
    </row>
    <row r="183" spans="3:19" ht="32.25" customHeight="1" x14ac:dyDescent="0.35">
      <c r="C183" s="119"/>
      <c r="D183" s="1327" t="s">
        <v>986</v>
      </c>
      <c r="E183" s="1328"/>
      <c r="F183" s="1328"/>
      <c r="G183" s="1328"/>
      <c r="H183" s="1328"/>
      <c r="I183" s="1328"/>
      <c r="J183" s="1328"/>
      <c r="K183" s="1328"/>
      <c r="L183" s="203"/>
      <c r="M183" s="203"/>
      <c r="N183" s="203"/>
      <c r="O183" s="203"/>
      <c r="P183" s="203"/>
      <c r="Q183" s="203"/>
      <c r="R183" s="212"/>
      <c r="S183" s="115"/>
    </row>
    <row r="184" spans="3:19" x14ac:dyDescent="0.25">
      <c r="C184" s="119"/>
      <c r="D184" s="122" t="s">
        <v>9</v>
      </c>
      <c r="E184" s="122" t="s">
        <v>432</v>
      </c>
      <c r="F184" s="122" t="s">
        <v>433</v>
      </c>
      <c r="G184" s="121" t="s">
        <v>434</v>
      </c>
      <c r="H184" s="122" t="s">
        <v>349</v>
      </c>
      <c r="I184" s="122" t="s">
        <v>350</v>
      </c>
      <c r="J184" s="122" t="s">
        <v>351</v>
      </c>
      <c r="K184" s="122" t="s">
        <v>352</v>
      </c>
      <c r="R184" s="115"/>
      <c r="S184" s="115"/>
    </row>
    <row r="185" spans="3:19" ht="15" customHeight="1" x14ac:dyDescent="0.25">
      <c r="C185" s="119"/>
      <c r="D185" s="144">
        <v>1</v>
      </c>
      <c r="E185" s="250" t="s">
        <v>435</v>
      </c>
      <c r="F185" s="270" t="s">
        <v>436</v>
      </c>
      <c r="G185" s="250" t="s">
        <v>437</v>
      </c>
      <c r="H185" s="250" t="s">
        <v>1446</v>
      </c>
      <c r="I185" s="250" t="s">
        <v>692</v>
      </c>
      <c r="J185" s="250" t="s">
        <v>692</v>
      </c>
      <c r="K185" s="250" t="s">
        <v>807</v>
      </c>
      <c r="R185" s="115"/>
      <c r="S185" s="115"/>
    </row>
    <row r="186" spans="3:19" ht="31.5" x14ac:dyDescent="0.25">
      <c r="C186" s="119"/>
      <c r="D186" s="144">
        <v>2</v>
      </c>
      <c r="E186" s="250" t="s">
        <v>435</v>
      </c>
      <c r="F186" s="270" t="s">
        <v>445</v>
      </c>
      <c r="G186" s="250" t="s">
        <v>437</v>
      </c>
      <c r="H186" s="250" t="s">
        <v>1172</v>
      </c>
      <c r="I186" s="250" t="s">
        <v>336</v>
      </c>
      <c r="J186" s="250" t="s">
        <v>1447</v>
      </c>
      <c r="K186" s="250" t="s">
        <v>807</v>
      </c>
      <c r="R186" s="115"/>
      <c r="S186" s="115"/>
    </row>
    <row r="187" spans="3:19" ht="31.5" x14ac:dyDescent="0.25">
      <c r="C187" s="119"/>
      <c r="D187" s="144">
        <v>3</v>
      </c>
      <c r="E187" s="250" t="s">
        <v>448</v>
      </c>
      <c r="F187" s="270" t="s">
        <v>449</v>
      </c>
      <c r="G187" s="250" t="s">
        <v>450</v>
      </c>
      <c r="H187" s="250" t="s">
        <v>451</v>
      </c>
      <c r="I187" s="250" t="s">
        <v>98</v>
      </c>
      <c r="J187" s="250" t="s">
        <v>808</v>
      </c>
      <c r="K187" s="250" t="s">
        <v>987</v>
      </c>
      <c r="R187" s="115"/>
      <c r="S187" s="115"/>
    </row>
    <row r="188" spans="3:19" ht="30" customHeight="1" x14ac:dyDescent="0.25">
      <c r="C188" s="119"/>
      <c r="D188" s="144">
        <v>4</v>
      </c>
      <c r="E188" s="250" t="s">
        <v>453</v>
      </c>
      <c r="F188" s="270" t="s">
        <v>454</v>
      </c>
      <c r="G188" s="250" t="s">
        <v>437</v>
      </c>
      <c r="H188" s="250" t="s">
        <v>451</v>
      </c>
      <c r="I188" s="250" t="s">
        <v>98</v>
      </c>
      <c r="J188" s="250" t="s">
        <v>429</v>
      </c>
      <c r="K188" s="250" t="s">
        <v>807</v>
      </c>
      <c r="R188" s="115"/>
      <c r="S188" s="115"/>
    </row>
    <row r="189" spans="3:19" x14ac:dyDescent="0.25">
      <c r="C189" s="119"/>
      <c r="D189" s="122"/>
      <c r="E189" s="122"/>
      <c r="F189" s="122"/>
      <c r="G189" s="121"/>
      <c r="H189" s="122"/>
      <c r="I189" s="122"/>
      <c r="J189" s="122"/>
      <c r="K189" s="122"/>
      <c r="R189" s="115"/>
      <c r="S189" s="115"/>
    </row>
    <row r="190" spans="3:19" ht="16.5" thickBot="1" x14ac:dyDescent="0.3">
      <c r="C190" s="119"/>
      <c r="D190" s="124"/>
      <c r="E190" s="124"/>
      <c r="F190" s="124"/>
      <c r="G190" s="145"/>
      <c r="H190" s="124"/>
      <c r="I190" s="124"/>
      <c r="J190" s="124"/>
      <c r="K190" s="124"/>
      <c r="R190" s="115"/>
      <c r="S190" s="115"/>
    </row>
    <row r="191" spans="3:19" ht="24" thickBot="1" x14ac:dyDescent="0.4">
      <c r="C191" s="119"/>
      <c r="D191" s="1308" t="s">
        <v>990</v>
      </c>
      <c r="E191" s="1309"/>
      <c r="F191" s="1309"/>
      <c r="G191" s="1309"/>
      <c r="H191" s="1309"/>
      <c r="I191" s="1309"/>
      <c r="J191" s="1309"/>
      <c r="K191" s="1309"/>
      <c r="L191" s="1309"/>
      <c r="M191" s="1309"/>
      <c r="N191" s="1309"/>
      <c r="O191" s="1309"/>
      <c r="P191" s="1309"/>
      <c r="Q191" s="1309"/>
      <c r="R191" s="1310"/>
      <c r="S191" s="115"/>
    </row>
    <row r="192" spans="3:19" ht="23.25" x14ac:dyDescent="0.35">
      <c r="C192" s="119"/>
      <c r="D192" s="203"/>
      <c r="E192" s="203"/>
      <c r="F192" s="203"/>
      <c r="G192" s="203"/>
      <c r="H192" s="203"/>
      <c r="I192" s="203"/>
      <c r="J192" s="203"/>
      <c r="K192" s="203"/>
      <c r="L192" s="203"/>
      <c r="M192" s="203"/>
      <c r="N192" s="203"/>
      <c r="O192" s="203"/>
      <c r="P192" s="203"/>
      <c r="Q192" s="203"/>
      <c r="R192" s="212"/>
      <c r="S192" s="115"/>
    </row>
    <row r="193" spans="3:19" ht="23.25" x14ac:dyDescent="0.35">
      <c r="C193" s="119"/>
      <c r="D193" s="1327" t="s">
        <v>1390</v>
      </c>
      <c r="E193" s="1328"/>
      <c r="F193" s="1328"/>
      <c r="G193" s="1328"/>
      <c r="H193" s="1328"/>
      <c r="I193" s="1328"/>
      <c r="J193" s="1328"/>
      <c r="K193" s="1328"/>
      <c r="L193" s="203"/>
      <c r="M193" s="203"/>
      <c r="N193" s="203"/>
      <c r="O193" s="203"/>
      <c r="P193" s="203"/>
      <c r="Q193" s="203"/>
      <c r="R193" s="212"/>
      <c r="S193" s="115"/>
    </row>
    <row r="194" spans="3:19" x14ac:dyDescent="0.25">
      <c r="C194" s="119"/>
      <c r="D194" s="122" t="s">
        <v>9</v>
      </c>
      <c r="E194" s="122" t="s">
        <v>432</v>
      </c>
      <c r="F194" s="122" t="s">
        <v>433</v>
      </c>
      <c r="G194" s="121" t="s">
        <v>434</v>
      </c>
      <c r="H194" s="122" t="s">
        <v>349</v>
      </c>
      <c r="I194" s="122" t="s">
        <v>350</v>
      </c>
      <c r="J194" s="122" t="s">
        <v>351</v>
      </c>
      <c r="K194" s="122" t="s">
        <v>352</v>
      </c>
      <c r="R194" s="115"/>
      <c r="S194" s="115"/>
    </row>
    <row r="195" spans="3:19" x14ac:dyDescent="0.25">
      <c r="C195" s="119"/>
      <c r="D195" s="144">
        <v>1</v>
      </c>
      <c r="E195" s="122" t="s">
        <v>785</v>
      </c>
      <c r="F195" s="121" t="s">
        <v>993</v>
      </c>
      <c r="G195" s="122" t="s">
        <v>136</v>
      </c>
      <c r="H195" s="122" t="s">
        <v>1343</v>
      </c>
      <c r="I195" s="122" t="s">
        <v>559</v>
      </c>
      <c r="J195" s="122" t="s">
        <v>1391</v>
      </c>
      <c r="K195" s="122" t="s">
        <v>1002</v>
      </c>
      <c r="R195" s="115"/>
      <c r="S195" s="115"/>
    </row>
    <row r="196" spans="3:19" x14ac:dyDescent="0.25">
      <c r="C196" s="119"/>
      <c r="D196" s="144">
        <v>2</v>
      </c>
      <c r="E196" s="122" t="s">
        <v>997</v>
      </c>
      <c r="F196" s="121" t="s">
        <v>998</v>
      </c>
      <c r="G196" s="122" t="s">
        <v>28</v>
      </c>
      <c r="H196" s="122" t="s">
        <v>1003</v>
      </c>
      <c r="I196" s="122" t="s">
        <v>1392</v>
      </c>
      <c r="J196" s="122" t="s">
        <v>995</v>
      </c>
      <c r="K196" s="122" t="s">
        <v>1002</v>
      </c>
      <c r="R196" s="115"/>
      <c r="S196" s="115"/>
    </row>
    <row r="197" spans="3:19" x14ac:dyDescent="0.25">
      <c r="C197" s="119"/>
      <c r="D197" s="144">
        <v>3</v>
      </c>
      <c r="E197" s="122" t="s">
        <v>1393</v>
      </c>
      <c r="F197" s="121" t="s">
        <v>1394</v>
      </c>
      <c r="G197" s="122" t="s">
        <v>136</v>
      </c>
      <c r="H197" s="122" t="s">
        <v>90</v>
      </c>
      <c r="I197" s="122" t="s">
        <v>1348</v>
      </c>
      <c r="J197" s="122" t="s">
        <v>995</v>
      </c>
      <c r="K197" s="122" t="s">
        <v>1002</v>
      </c>
      <c r="R197" s="115"/>
      <c r="S197" s="115"/>
    </row>
    <row r="198" spans="3:19" x14ac:dyDescent="0.25">
      <c r="C198" s="119"/>
      <c r="D198" s="144"/>
      <c r="E198" s="122"/>
      <c r="F198" s="121"/>
      <c r="G198" s="122"/>
      <c r="H198" s="122"/>
      <c r="I198" s="122"/>
      <c r="J198" s="106"/>
      <c r="K198" s="122"/>
      <c r="R198" s="115"/>
      <c r="S198" s="115"/>
    </row>
    <row r="199" spans="3:19" ht="16.5" thickBot="1" x14ac:dyDescent="0.3">
      <c r="C199" s="119"/>
      <c r="D199" s="124"/>
      <c r="E199" s="124"/>
      <c r="F199" s="124"/>
      <c r="G199" s="145"/>
      <c r="H199" s="124"/>
      <c r="I199" s="124"/>
      <c r="J199" s="124"/>
      <c r="K199" s="124"/>
      <c r="R199" s="115"/>
      <c r="S199" s="115"/>
    </row>
    <row r="200" spans="3:19" ht="24" thickBot="1" x14ac:dyDescent="0.4">
      <c r="C200" s="119"/>
      <c r="D200" s="1308" t="s">
        <v>458</v>
      </c>
      <c r="E200" s="1309"/>
      <c r="F200" s="1309"/>
      <c r="G200" s="1309"/>
      <c r="H200" s="1309"/>
      <c r="I200" s="1309"/>
      <c r="J200" s="1309"/>
      <c r="K200" s="1309"/>
      <c r="L200" s="1309"/>
      <c r="M200" s="1309"/>
      <c r="N200" s="1309"/>
      <c r="O200" s="1309"/>
      <c r="P200" s="1309"/>
      <c r="Q200" s="1309"/>
      <c r="R200" s="1310"/>
      <c r="S200" s="115"/>
    </row>
    <row r="201" spans="3:19" ht="36" customHeight="1" x14ac:dyDescent="0.35">
      <c r="C201" s="119"/>
      <c r="D201" s="1329" t="s">
        <v>459</v>
      </c>
      <c r="E201" s="1330"/>
      <c r="F201" s="1330"/>
      <c r="G201" s="1330"/>
      <c r="H201" s="1330"/>
      <c r="I201" s="1330"/>
      <c r="J201" s="1330"/>
      <c r="K201" s="1330"/>
      <c r="L201" s="216"/>
      <c r="M201" s="216"/>
      <c r="N201" s="216"/>
      <c r="O201" s="216"/>
      <c r="P201" s="216"/>
      <c r="Q201" s="216"/>
      <c r="R201" s="204"/>
      <c r="S201" s="115"/>
    </row>
    <row r="202" spans="3:19" x14ac:dyDescent="0.25">
      <c r="C202" s="119"/>
      <c r="D202" s="122" t="s">
        <v>9</v>
      </c>
      <c r="E202" s="122" t="s">
        <v>12</v>
      </c>
      <c r="F202" s="122" t="s">
        <v>460</v>
      </c>
      <c r="G202" s="121" t="s">
        <v>461</v>
      </c>
      <c r="H202" s="122" t="s">
        <v>462</v>
      </c>
      <c r="I202" s="122" t="s">
        <v>349</v>
      </c>
      <c r="J202" s="122" t="s">
        <v>463</v>
      </c>
      <c r="K202" s="122" t="s">
        <v>464</v>
      </c>
      <c r="R202" s="115"/>
      <c r="S202" s="115"/>
    </row>
    <row r="203" spans="3:19" ht="39" customHeight="1" x14ac:dyDescent="0.25">
      <c r="C203" s="119"/>
      <c r="D203" s="1350">
        <v>1</v>
      </c>
      <c r="E203" s="1344" t="s">
        <v>470</v>
      </c>
      <c r="F203" s="1347" t="s">
        <v>471</v>
      </c>
      <c r="G203" s="1344" t="s">
        <v>23</v>
      </c>
      <c r="H203" s="1344" t="s">
        <v>1124</v>
      </c>
      <c r="I203" s="1344" t="s">
        <v>4554</v>
      </c>
      <c r="J203" s="274" t="s">
        <v>4555</v>
      </c>
      <c r="K203" s="186" t="s">
        <v>112</v>
      </c>
      <c r="R203" s="115"/>
      <c r="S203" s="115"/>
    </row>
    <row r="204" spans="3:19" ht="48" customHeight="1" x14ac:dyDescent="0.25">
      <c r="C204" s="119"/>
      <c r="D204" s="1352"/>
      <c r="E204" s="1345"/>
      <c r="F204" s="1348"/>
      <c r="G204" s="1345"/>
      <c r="H204" s="1345"/>
      <c r="I204" s="1345"/>
      <c r="J204" s="288" t="s">
        <v>4556</v>
      </c>
      <c r="K204" s="186" t="s">
        <v>112</v>
      </c>
      <c r="R204" s="115"/>
      <c r="S204" s="115"/>
    </row>
    <row r="205" spans="3:19" x14ac:dyDescent="0.25">
      <c r="C205" s="119"/>
      <c r="D205" s="1351"/>
      <c r="E205" s="1346"/>
      <c r="F205" s="1349"/>
      <c r="G205" s="1346"/>
      <c r="H205" s="1346"/>
      <c r="I205" s="1346"/>
      <c r="J205" s="278"/>
      <c r="K205" s="279"/>
      <c r="R205" s="115"/>
      <c r="S205" s="115"/>
    </row>
    <row r="206" spans="3:19" x14ac:dyDescent="0.25">
      <c r="C206" s="119"/>
      <c r="D206" s="290">
        <v>2</v>
      </c>
      <c r="E206" s="281"/>
      <c r="F206" s="283" t="s">
        <v>1570</v>
      </c>
      <c r="G206" s="281" t="s">
        <v>23</v>
      </c>
      <c r="H206" s="281"/>
      <c r="I206" s="282" t="s">
        <v>1594</v>
      </c>
      <c r="J206" s="278" t="s">
        <v>1595</v>
      </c>
      <c r="K206" s="279" t="s">
        <v>112</v>
      </c>
      <c r="R206" s="115"/>
      <c r="S206" s="115"/>
    </row>
    <row r="207" spans="3:19" x14ac:dyDescent="0.25">
      <c r="C207" s="119"/>
      <c r="D207" s="1350">
        <v>3</v>
      </c>
      <c r="E207" s="1344" t="s">
        <v>470</v>
      </c>
      <c r="F207" s="1347" t="s">
        <v>953</v>
      </c>
      <c r="G207" s="1344" t="s">
        <v>23</v>
      </c>
      <c r="H207" s="1344"/>
      <c r="I207" s="291" t="s">
        <v>1597</v>
      </c>
      <c r="J207" s="288" t="s">
        <v>965</v>
      </c>
      <c r="K207" s="186" t="s">
        <v>112</v>
      </c>
      <c r="R207" s="115"/>
      <c r="S207" s="115"/>
    </row>
    <row r="208" spans="3:19" x14ac:dyDescent="0.25">
      <c r="C208" s="119"/>
      <c r="D208" s="1351"/>
      <c r="E208" s="1346"/>
      <c r="F208" s="1349"/>
      <c r="G208" s="1346"/>
      <c r="H208" s="1346"/>
      <c r="I208" s="291" t="s">
        <v>4557</v>
      </c>
      <c r="J208" s="288" t="s">
        <v>4558</v>
      </c>
      <c r="K208" s="186" t="s">
        <v>112</v>
      </c>
      <c r="R208" s="115"/>
      <c r="S208" s="115"/>
    </row>
    <row r="209" spans="3:19" x14ac:dyDescent="0.25">
      <c r="C209" s="119"/>
      <c r="R209" s="115"/>
      <c r="S209" s="115"/>
    </row>
    <row r="210" spans="3:19" ht="16.5" thickBot="1" x14ac:dyDescent="0.3">
      <c r="C210" s="119"/>
      <c r="R210" s="115"/>
      <c r="S210" s="115"/>
    </row>
    <row r="211" spans="3:19" ht="24" thickBot="1" x14ac:dyDescent="0.4">
      <c r="C211" s="119"/>
      <c r="D211" s="1308" t="s">
        <v>476</v>
      </c>
      <c r="E211" s="1309"/>
      <c r="F211" s="1309"/>
      <c r="G211" s="1309"/>
      <c r="H211" s="1309"/>
      <c r="I211" s="1309"/>
      <c r="J211" s="1309"/>
      <c r="K211" s="1309"/>
      <c r="L211" s="1309"/>
      <c r="M211" s="1309"/>
      <c r="N211" s="1309"/>
      <c r="O211" s="1309"/>
      <c r="P211" s="1309"/>
      <c r="Q211" s="1309"/>
      <c r="R211" s="1310"/>
      <c r="S211" s="115"/>
    </row>
    <row r="212" spans="3:19" ht="29.25" thickBot="1" x14ac:dyDescent="0.5">
      <c r="C212" s="119"/>
      <c r="D212" s="1331" t="s">
        <v>477</v>
      </c>
      <c r="E212" s="1332"/>
      <c r="F212" s="205">
        <f>I229</f>
        <v>4000000</v>
      </c>
      <c r="G212" s="24"/>
      <c r="H212" s="24"/>
      <c r="I212" s="24"/>
      <c r="J212" s="24"/>
      <c r="K212" s="24"/>
      <c r="L212" s="24"/>
      <c r="M212" s="24"/>
      <c r="N212" s="24"/>
      <c r="O212" s="24"/>
      <c r="P212" s="24"/>
      <c r="Q212" s="24"/>
      <c r="R212" s="25"/>
      <c r="S212" s="115"/>
    </row>
    <row r="213" spans="3:19" ht="32.25" customHeight="1" x14ac:dyDescent="0.25">
      <c r="C213" s="119"/>
      <c r="D213" s="187" t="s">
        <v>478</v>
      </c>
      <c r="E213" s="187" t="s">
        <v>479</v>
      </c>
      <c r="F213" s="187" t="s">
        <v>480</v>
      </c>
      <c r="G213" s="121" t="s">
        <v>481</v>
      </c>
      <c r="H213" s="122" t="s">
        <v>482</v>
      </c>
      <c r="I213" s="122" t="s">
        <v>483</v>
      </c>
      <c r="J213" s="122" t="s">
        <v>484</v>
      </c>
      <c r="R213" s="115"/>
      <c r="S213" s="115"/>
    </row>
    <row r="214" spans="3:19" ht="31.5" x14ac:dyDescent="0.25">
      <c r="C214" s="119"/>
      <c r="D214" s="122">
        <v>1</v>
      </c>
      <c r="E214" s="122" t="s">
        <v>485</v>
      </c>
      <c r="F214" s="122" t="s">
        <v>486</v>
      </c>
      <c r="G214" s="188">
        <v>250000</v>
      </c>
      <c r="H214" s="189"/>
      <c r="I214" s="189">
        <f>G214*H214</f>
        <v>0</v>
      </c>
      <c r="J214" s="189"/>
      <c r="R214" s="115"/>
      <c r="S214" s="115"/>
    </row>
    <row r="215" spans="3:19" ht="47.25" x14ac:dyDescent="0.25">
      <c r="C215" s="119"/>
      <c r="D215" s="122">
        <v>2</v>
      </c>
      <c r="E215" s="122" t="s">
        <v>487</v>
      </c>
      <c r="F215" s="122" t="s">
        <v>488</v>
      </c>
      <c r="G215" s="188">
        <v>5000000</v>
      </c>
      <c r="H215" s="189"/>
      <c r="I215" s="189">
        <f t="shared" ref="I215:I228" si="0">G215*H215</f>
        <v>0</v>
      </c>
      <c r="J215" s="189"/>
      <c r="R215" s="115"/>
      <c r="S215" s="115"/>
    </row>
    <row r="216" spans="3:19" ht="63" x14ac:dyDescent="0.25">
      <c r="C216" s="119"/>
      <c r="D216" s="123">
        <v>3</v>
      </c>
      <c r="E216" s="122" t="s">
        <v>489</v>
      </c>
      <c r="F216" s="122" t="s">
        <v>486</v>
      </c>
      <c r="G216" s="188">
        <v>5000</v>
      </c>
      <c r="H216" s="189"/>
      <c r="I216" s="189">
        <f t="shared" si="0"/>
        <v>0</v>
      </c>
      <c r="J216" s="189"/>
      <c r="R216" s="115"/>
      <c r="S216" s="115"/>
    </row>
    <row r="217" spans="3:19" ht="63" x14ac:dyDescent="0.25">
      <c r="C217" s="119"/>
      <c r="D217" s="123">
        <v>4</v>
      </c>
      <c r="E217" s="122" t="s">
        <v>490</v>
      </c>
      <c r="F217" s="122" t="s">
        <v>488</v>
      </c>
      <c r="G217" s="188">
        <v>250000</v>
      </c>
      <c r="H217" s="189"/>
      <c r="I217" s="189">
        <f t="shared" si="0"/>
        <v>0</v>
      </c>
      <c r="J217" s="189"/>
      <c r="R217" s="115"/>
      <c r="S217" s="115"/>
    </row>
    <row r="218" spans="3:19" ht="78.75" x14ac:dyDescent="0.25">
      <c r="C218" s="119"/>
      <c r="D218" s="123">
        <v>5</v>
      </c>
      <c r="E218" s="122" t="s">
        <v>491</v>
      </c>
      <c r="F218" s="122" t="s">
        <v>488</v>
      </c>
      <c r="G218" s="188">
        <v>100000</v>
      </c>
      <c r="H218" s="189"/>
      <c r="I218" s="189">
        <f t="shared" si="0"/>
        <v>0</v>
      </c>
      <c r="J218" s="189"/>
      <c r="N218" s="124"/>
      <c r="O218" s="124"/>
      <c r="P218" s="124"/>
      <c r="Q218" s="124"/>
      <c r="R218" s="190"/>
      <c r="S218" s="115"/>
    </row>
    <row r="219" spans="3:19" ht="47.25" x14ac:dyDescent="0.25">
      <c r="C219" s="119"/>
      <c r="D219" s="123">
        <v>6</v>
      </c>
      <c r="E219" s="122" t="s">
        <v>492</v>
      </c>
      <c r="F219" s="122" t="s">
        <v>488</v>
      </c>
      <c r="G219" s="188">
        <v>1500000</v>
      </c>
      <c r="H219" s="189"/>
      <c r="I219" s="189">
        <f>G219*H219</f>
        <v>0</v>
      </c>
      <c r="J219" s="189"/>
      <c r="R219" s="115"/>
      <c r="S219" s="115"/>
    </row>
    <row r="220" spans="3:19" ht="110.25" x14ac:dyDescent="0.25">
      <c r="C220" s="119"/>
      <c r="D220" s="123">
        <v>7</v>
      </c>
      <c r="E220" s="122" t="s">
        <v>493</v>
      </c>
      <c r="F220" s="122" t="s">
        <v>488</v>
      </c>
      <c r="G220" s="188">
        <v>350000</v>
      </c>
      <c r="H220" s="189"/>
      <c r="I220" s="189">
        <f>G220*H220</f>
        <v>0</v>
      </c>
      <c r="J220" s="189"/>
      <c r="R220" s="115"/>
      <c r="S220" s="115"/>
    </row>
    <row r="221" spans="3:19" ht="78.75" x14ac:dyDescent="0.25">
      <c r="C221" s="119"/>
      <c r="D221" s="109">
        <v>8</v>
      </c>
      <c r="E221" s="122" t="s">
        <v>494</v>
      </c>
      <c r="F221" s="122" t="s">
        <v>495</v>
      </c>
      <c r="G221" s="188">
        <v>175000</v>
      </c>
      <c r="H221" s="189"/>
      <c r="I221" s="189">
        <f t="shared" si="0"/>
        <v>0</v>
      </c>
      <c r="J221" s="189"/>
      <c r="R221" s="115"/>
      <c r="S221" s="115"/>
    </row>
    <row r="222" spans="3:19" ht="47.25" x14ac:dyDescent="0.25">
      <c r="C222" s="119"/>
      <c r="D222" s="123">
        <v>9</v>
      </c>
      <c r="E222" s="122" t="s">
        <v>496</v>
      </c>
      <c r="F222" s="122" t="s">
        <v>488</v>
      </c>
      <c r="G222" s="188">
        <v>500000</v>
      </c>
      <c r="H222" s="189"/>
      <c r="I222" s="189">
        <f t="shared" si="0"/>
        <v>0</v>
      </c>
      <c r="J222" s="189"/>
      <c r="R222" s="115"/>
      <c r="S222" s="115"/>
    </row>
    <row r="223" spans="3:19" ht="47.25" x14ac:dyDescent="0.25">
      <c r="C223" s="119"/>
      <c r="D223" s="123">
        <v>10</v>
      </c>
      <c r="E223" s="122" t="s">
        <v>497</v>
      </c>
      <c r="F223" s="122" t="s">
        <v>486</v>
      </c>
      <c r="G223" s="188">
        <v>10000</v>
      </c>
      <c r="H223" s="189"/>
      <c r="I223" s="189">
        <f t="shared" si="0"/>
        <v>0</v>
      </c>
      <c r="J223" s="189"/>
      <c r="R223" s="115"/>
      <c r="S223" s="115"/>
    </row>
    <row r="224" spans="3:19" ht="94.5" x14ac:dyDescent="0.25">
      <c r="C224" s="119"/>
      <c r="D224" s="109">
        <v>11</v>
      </c>
      <c r="E224" s="122" t="s">
        <v>498</v>
      </c>
      <c r="F224" s="122" t="s">
        <v>488</v>
      </c>
      <c r="G224" s="188">
        <v>1000000</v>
      </c>
      <c r="H224" s="189">
        <v>4</v>
      </c>
      <c r="I224" s="189">
        <f>G224*H224</f>
        <v>4000000</v>
      </c>
      <c r="J224" s="191"/>
      <c r="R224" s="115"/>
      <c r="S224" s="115"/>
    </row>
    <row r="225" spans="3:19" ht="110.25" x14ac:dyDescent="0.25">
      <c r="C225" s="119"/>
      <c r="D225" s="123">
        <v>12</v>
      </c>
      <c r="E225" s="122" t="s">
        <v>499</v>
      </c>
      <c r="F225" s="122" t="s">
        <v>488</v>
      </c>
      <c r="G225" s="188">
        <v>500000</v>
      </c>
      <c r="H225" s="189"/>
      <c r="I225" s="189">
        <f t="shared" si="0"/>
        <v>0</v>
      </c>
      <c r="J225" s="189"/>
      <c r="R225" s="115"/>
      <c r="S225" s="115"/>
    </row>
    <row r="226" spans="3:19" ht="94.5" x14ac:dyDescent="0.25">
      <c r="C226" s="119"/>
      <c r="D226" s="123">
        <v>13</v>
      </c>
      <c r="E226" s="122" t="s">
        <v>500</v>
      </c>
      <c r="F226" s="122" t="s">
        <v>488</v>
      </c>
      <c r="G226" s="188">
        <v>250000</v>
      </c>
      <c r="H226" s="189"/>
      <c r="I226" s="189">
        <f t="shared" si="0"/>
        <v>0</v>
      </c>
      <c r="J226" s="189"/>
      <c r="R226" s="115"/>
      <c r="S226" s="115"/>
    </row>
    <row r="227" spans="3:19" x14ac:dyDescent="0.25">
      <c r="C227" s="119"/>
      <c r="D227" s="123">
        <v>14</v>
      </c>
      <c r="E227" s="122" t="s">
        <v>1016</v>
      </c>
      <c r="F227" s="122" t="s">
        <v>488</v>
      </c>
      <c r="G227" s="188">
        <v>500000</v>
      </c>
      <c r="H227" s="189"/>
      <c r="I227" s="189">
        <f t="shared" si="0"/>
        <v>0</v>
      </c>
      <c r="J227" s="189"/>
      <c r="R227" s="115"/>
      <c r="S227" s="115"/>
    </row>
    <row r="228" spans="3:19" ht="31.5" x14ac:dyDescent="0.25">
      <c r="C228" s="119"/>
      <c r="D228" s="123">
        <v>15</v>
      </c>
      <c r="E228" s="122" t="s">
        <v>502</v>
      </c>
      <c r="F228" s="122"/>
      <c r="G228" s="188"/>
      <c r="H228" s="189"/>
      <c r="I228" s="189">
        <f t="shared" si="0"/>
        <v>0</v>
      </c>
      <c r="J228" s="189"/>
      <c r="R228" s="115"/>
      <c r="S228" s="115"/>
    </row>
    <row r="229" spans="3:19" x14ac:dyDescent="0.25">
      <c r="C229" s="119"/>
      <c r="D229" s="1300" t="s">
        <v>503</v>
      </c>
      <c r="E229" s="1300"/>
      <c r="F229" s="1300"/>
      <c r="G229" s="1300"/>
      <c r="H229" s="1301"/>
      <c r="I229" s="189">
        <f>SUM(I214:I228)</f>
        <v>4000000</v>
      </c>
      <c r="J229" s="122"/>
      <c r="R229" s="115"/>
      <c r="S229" s="115"/>
    </row>
    <row r="230" spans="3:19" x14ac:dyDescent="0.25">
      <c r="C230" s="119"/>
      <c r="R230" s="115"/>
      <c r="S230" s="115"/>
    </row>
    <row r="231" spans="3:19" ht="16.5" thickBot="1" x14ac:dyDescent="0.3">
      <c r="C231" s="119"/>
      <c r="R231" s="115"/>
      <c r="S231" s="115"/>
    </row>
    <row r="232" spans="3:19" ht="16.5" thickBot="1" x14ac:dyDescent="0.3">
      <c r="C232" s="114"/>
      <c r="D232" s="1252" t="s">
        <v>504</v>
      </c>
      <c r="E232" s="1253"/>
      <c r="F232" s="1253"/>
      <c r="G232" s="1253"/>
      <c r="H232" s="1253"/>
      <c r="I232" s="1253"/>
      <c r="J232" s="1253"/>
      <c r="K232" s="1253"/>
      <c r="L232" s="1253"/>
      <c r="M232" s="1253"/>
      <c r="N232" s="1253"/>
      <c r="O232" s="1253"/>
      <c r="P232" s="1253"/>
      <c r="Q232" s="1253"/>
      <c r="R232" s="1254"/>
      <c r="S232" s="115"/>
    </row>
    <row r="233" spans="3:19" ht="111.95" customHeight="1" x14ac:dyDescent="0.25">
      <c r="C233" s="114"/>
      <c r="D233" s="1340" t="s">
        <v>4559</v>
      </c>
      <c r="E233" s="1338"/>
      <c r="F233" s="1338"/>
      <c r="G233" s="1338"/>
      <c r="H233" s="1338"/>
      <c r="I233" s="1338"/>
      <c r="J233" s="1338"/>
      <c r="K233" s="1338"/>
      <c r="L233" s="1338"/>
      <c r="M233" s="1338"/>
      <c r="N233" s="1338"/>
      <c r="O233" s="1338"/>
      <c r="P233" s="1338"/>
      <c r="Q233" s="1338"/>
      <c r="R233" s="1339"/>
      <c r="S233" s="115"/>
    </row>
    <row r="234" spans="3:19" x14ac:dyDescent="0.25">
      <c r="C234" s="114"/>
      <c r="D234" s="1337"/>
      <c r="E234" s="1338"/>
      <c r="F234" s="1338"/>
      <c r="G234" s="1338"/>
      <c r="H234" s="1338"/>
      <c r="I234" s="1338"/>
      <c r="J234" s="1338"/>
      <c r="K234" s="1338"/>
      <c r="L234" s="1338"/>
      <c r="M234" s="1338"/>
      <c r="N234" s="1338"/>
      <c r="O234" s="1338"/>
      <c r="P234" s="1338"/>
      <c r="Q234" s="1338"/>
      <c r="R234" s="1339"/>
      <c r="S234" s="115"/>
    </row>
    <row r="235" spans="3:19" ht="36.75" customHeight="1" x14ac:dyDescent="0.25">
      <c r="C235" s="114"/>
      <c r="D235" s="1340"/>
      <c r="E235" s="1338"/>
      <c r="F235" s="1338"/>
      <c r="G235" s="1338"/>
      <c r="H235" s="1338"/>
      <c r="I235" s="1338"/>
      <c r="J235" s="1338"/>
      <c r="K235" s="1338"/>
      <c r="L235" s="1338"/>
      <c r="M235" s="1338"/>
      <c r="N235" s="1338"/>
      <c r="O235" s="1338"/>
      <c r="P235" s="1338"/>
      <c r="Q235" s="1338"/>
      <c r="R235" s="1339"/>
      <c r="S235" s="115"/>
    </row>
    <row r="236" spans="3:19" ht="16.5" thickBot="1" x14ac:dyDescent="0.3">
      <c r="C236" s="114"/>
      <c r="D236" s="253"/>
      <c r="E236" s="254"/>
      <c r="F236" s="254"/>
      <c r="G236" s="254"/>
      <c r="H236" s="254"/>
      <c r="I236" s="254"/>
      <c r="J236" s="254"/>
      <c r="K236" s="254"/>
      <c r="L236" s="254"/>
      <c r="M236" s="254"/>
      <c r="N236" s="254"/>
      <c r="O236" s="254"/>
      <c r="P236" s="254"/>
      <c r="Q236" s="254"/>
      <c r="R236" s="255"/>
      <c r="S236" s="115"/>
    </row>
    <row r="237" spans="3:19" ht="16.5" thickBot="1" x14ac:dyDescent="0.3">
      <c r="C237" s="119"/>
      <c r="D237" s="1252" t="s">
        <v>505</v>
      </c>
      <c r="E237" s="1253"/>
      <c r="F237" s="1253"/>
      <c r="G237" s="1253"/>
      <c r="H237" s="1253"/>
      <c r="I237" s="1253"/>
      <c r="J237" s="1253"/>
      <c r="K237" s="1253"/>
      <c r="L237" s="1253"/>
      <c r="M237" s="1253"/>
      <c r="N237" s="1253"/>
      <c r="O237" s="1253"/>
      <c r="P237" s="1253"/>
      <c r="Q237" s="1253"/>
      <c r="R237" s="1254"/>
      <c r="S237" s="115"/>
    </row>
    <row r="238" spans="3:19" x14ac:dyDescent="0.25">
      <c r="C238" s="119"/>
      <c r="D238" s="1259" t="s">
        <v>506</v>
      </c>
      <c r="E238" s="1260"/>
      <c r="F238" s="1260"/>
      <c r="G238" s="1260"/>
      <c r="H238" s="1260"/>
      <c r="I238" s="1260"/>
      <c r="J238" s="1260"/>
      <c r="K238" s="1260"/>
      <c r="L238" s="24"/>
      <c r="M238" s="24"/>
      <c r="N238" s="24"/>
      <c r="O238" s="24"/>
      <c r="P238" s="24"/>
      <c r="Q238" s="24"/>
      <c r="R238" s="25"/>
      <c r="S238" s="115"/>
    </row>
    <row r="239" spans="3:19" x14ac:dyDescent="0.25">
      <c r="C239" s="119"/>
      <c r="D239" s="1246" t="s">
        <v>507</v>
      </c>
      <c r="E239" s="1247"/>
      <c r="F239" s="1247"/>
      <c r="G239" s="1247"/>
      <c r="H239" s="1247"/>
      <c r="I239" s="1247"/>
      <c r="J239" s="1247"/>
      <c r="K239" s="24"/>
      <c r="L239" s="24"/>
      <c r="M239" s="24"/>
      <c r="N239" s="24"/>
      <c r="O239" s="24"/>
      <c r="P239" s="24"/>
      <c r="Q239" s="24"/>
      <c r="R239" s="25"/>
      <c r="S239" s="115"/>
    </row>
    <row r="240" spans="3:19" x14ac:dyDescent="0.25">
      <c r="C240" s="119"/>
      <c r="D240" s="1246" t="s">
        <v>1647</v>
      </c>
      <c r="E240" s="1247"/>
      <c r="F240" s="1247"/>
      <c r="G240" s="1247"/>
      <c r="H240" s="1247"/>
      <c r="R240" s="115"/>
      <c r="S240" s="115"/>
    </row>
    <row r="241" spans="3:19" x14ac:dyDescent="0.25">
      <c r="C241" s="119"/>
      <c r="D241" s="1248" t="s">
        <v>1134</v>
      </c>
      <c r="E241" s="1249"/>
      <c r="F241" s="1249"/>
      <c r="G241" s="1249"/>
      <c r="R241" s="115"/>
      <c r="S241" s="115"/>
    </row>
    <row r="242" spans="3:19" x14ac:dyDescent="0.25">
      <c r="C242" s="119"/>
      <c r="R242" s="115"/>
      <c r="S242" s="115"/>
    </row>
    <row r="243" spans="3:19" ht="16.5" thickBot="1" x14ac:dyDescent="0.3">
      <c r="C243" s="119"/>
      <c r="D243" s="192"/>
      <c r="E243" s="193"/>
      <c r="F243" s="193"/>
      <c r="G243" s="193"/>
      <c r="H243" s="193"/>
      <c r="I243" s="193"/>
      <c r="J243" s="193"/>
      <c r="K243" s="194"/>
      <c r="L243" s="194"/>
      <c r="M243" s="194"/>
      <c r="N243" s="194"/>
      <c r="O243" s="194"/>
      <c r="P243" s="194"/>
      <c r="Q243" s="194"/>
      <c r="R243" s="195"/>
      <c r="S243" s="115"/>
    </row>
    <row r="244" spans="3:19" x14ac:dyDescent="0.25">
      <c r="C244" s="119"/>
      <c r="D244" s="1250" t="s">
        <v>510</v>
      </c>
      <c r="E244" s="1251"/>
      <c r="F244" s="59" t="s">
        <v>511</v>
      </c>
      <c r="S244" s="115"/>
    </row>
    <row r="245" spans="3:19" ht="16.5" thickBot="1" x14ac:dyDescent="0.3">
      <c r="C245" s="196"/>
      <c r="D245" s="193"/>
      <c r="E245" s="193"/>
      <c r="F245" s="193"/>
      <c r="G245" s="193"/>
      <c r="H245" s="193"/>
      <c r="I245" s="193"/>
      <c r="J245" s="193"/>
      <c r="K245" s="193"/>
      <c r="L245" s="193"/>
      <c r="M245" s="193"/>
      <c r="N245" s="193"/>
      <c r="O245" s="193"/>
      <c r="P245" s="193"/>
      <c r="Q245" s="193"/>
      <c r="R245" s="193"/>
      <c r="S245" s="197"/>
    </row>
  </sheetData>
  <mergeCells count="53">
    <mergeCell ref="D157:K157"/>
    <mergeCell ref="D94:R94"/>
    <mergeCell ref="D15:J15"/>
    <mergeCell ref="D17:R17"/>
    <mergeCell ref="D18:P18"/>
    <mergeCell ref="D31:R31"/>
    <mergeCell ref="D32:R32"/>
    <mergeCell ref="D40:R40"/>
    <mergeCell ref="D41:P41"/>
    <mergeCell ref="R45:S45"/>
    <mergeCell ref="D49:M49"/>
    <mergeCell ref="N49:R49"/>
    <mergeCell ref="D51:M51"/>
    <mergeCell ref="D144:Q144"/>
    <mergeCell ref="D153:R153"/>
    <mergeCell ref="D154:K154"/>
    <mergeCell ref="D155:K155"/>
    <mergeCell ref="D156:K156"/>
    <mergeCell ref="D95:K95"/>
    <mergeCell ref="D101:R101"/>
    <mergeCell ref="D103:P103"/>
    <mergeCell ref="D126:R126"/>
    <mergeCell ref="D128:K128"/>
    <mergeCell ref="I203:I205"/>
    <mergeCell ref="E207:E208"/>
    <mergeCell ref="F207:F208"/>
    <mergeCell ref="G207:G208"/>
    <mergeCell ref="D181:R181"/>
    <mergeCell ref="D203:D205"/>
    <mergeCell ref="E203:E205"/>
    <mergeCell ref="F203:F205"/>
    <mergeCell ref="G203:G205"/>
    <mergeCell ref="H203:H205"/>
    <mergeCell ref="D183:K183"/>
    <mergeCell ref="D191:R191"/>
    <mergeCell ref="D193:K193"/>
    <mergeCell ref="D200:R200"/>
    <mergeCell ref="D201:K201"/>
    <mergeCell ref="H207:H208"/>
    <mergeCell ref="D211:R211"/>
    <mergeCell ref="D207:D208"/>
    <mergeCell ref="D244:E244"/>
    <mergeCell ref="D212:E212"/>
    <mergeCell ref="D229:H229"/>
    <mergeCell ref="D232:R232"/>
    <mergeCell ref="D233:R233"/>
    <mergeCell ref="D234:R234"/>
    <mergeCell ref="D235:R235"/>
    <mergeCell ref="D237:R237"/>
    <mergeCell ref="D238:K238"/>
    <mergeCell ref="D239:J239"/>
    <mergeCell ref="D240:H240"/>
    <mergeCell ref="D241:G241"/>
  </mergeCells>
  <phoneticPr fontId="20" type="noConversion"/>
  <pageMargins left="0.7" right="0.7" top="0.75" bottom="0.75" header="0.3" footer="0.3"/>
  <pageSetup scale="61"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246"/>
  <sheetViews>
    <sheetView showGridLines="0" topLeftCell="D43" zoomScale="60" zoomScaleNormal="60" workbookViewId="0">
      <selection activeCell="M55" sqref="M55:M59"/>
    </sheetView>
  </sheetViews>
  <sheetFormatPr defaultColWidth="9.140625" defaultRowHeight="15.75" x14ac:dyDescent="0.25"/>
  <cols>
    <col min="1" max="3" width="9.140625" style="59"/>
    <col min="4" max="4" width="12.140625" style="59" customWidth="1"/>
    <col min="5" max="5" width="23.85546875" style="59" bestFit="1" customWidth="1"/>
    <col min="6" max="6" width="30.85546875" style="59" customWidth="1"/>
    <col min="7" max="7" width="23" style="59" bestFit="1" customWidth="1"/>
    <col min="8" max="8" width="40.85546875" style="59" customWidth="1"/>
    <col min="9" max="9" width="34.42578125" style="59" bestFit="1" customWidth="1"/>
    <col min="10" max="10" width="36.42578125" style="59" customWidth="1"/>
    <col min="11" max="11" width="63.140625" style="59" bestFit="1" customWidth="1"/>
    <col min="12" max="12" width="30.42578125" style="59" bestFit="1" customWidth="1"/>
    <col min="13" max="13" width="23" style="59" customWidth="1"/>
    <col min="14" max="14" width="22.85546875" style="59" customWidth="1"/>
    <col min="15" max="15" width="30.85546875" style="59" bestFit="1" customWidth="1"/>
    <col min="16" max="16" width="28.140625" style="59" customWidth="1"/>
    <col min="17" max="17" width="24.140625" style="59" customWidth="1"/>
    <col min="18" max="18" width="26.140625" style="59" customWidth="1"/>
    <col min="19" max="16384" width="9.140625" style="59"/>
  </cols>
  <sheetData>
    <row r="1" spans="3:19" ht="16.5" thickBot="1" x14ac:dyDescent="0.3"/>
    <row r="2" spans="3:19" x14ac:dyDescent="0.25">
      <c r="C2" s="111"/>
      <c r="D2" s="111"/>
      <c r="E2" s="112"/>
      <c r="F2" s="112"/>
      <c r="G2" s="112"/>
      <c r="H2" s="112"/>
      <c r="I2" s="112"/>
      <c r="J2" s="112"/>
      <c r="K2" s="112"/>
      <c r="L2" s="112"/>
      <c r="M2" s="112"/>
      <c r="N2" s="112"/>
      <c r="O2" s="112"/>
      <c r="P2" s="112"/>
      <c r="Q2" s="112"/>
      <c r="R2" s="113"/>
      <c r="S2" s="113"/>
    </row>
    <row r="3" spans="3:19" x14ac:dyDescent="0.25">
      <c r="C3" s="114"/>
      <c r="D3" s="114"/>
      <c r="R3" s="115"/>
      <c r="S3" s="115"/>
    </row>
    <row r="4" spans="3:19" x14ac:dyDescent="0.25">
      <c r="C4" s="114"/>
      <c r="D4" s="114"/>
      <c r="R4" s="115"/>
      <c r="S4" s="115"/>
    </row>
    <row r="5" spans="3:19" x14ac:dyDescent="0.25">
      <c r="C5" s="114"/>
      <c r="D5" s="114"/>
      <c r="R5" s="115"/>
      <c r="S5" s="115"/>
    </row>
    <row r="6" spans="3:19" x14ac:dyDescent="0.25">
      <c r="C6" s="114"/>
      <c r="D6" s="114"/>
      <c r="R6" s="115"/>
      <c r="S6" s="115"/>
    </row>
    <row r="7" spans="3:19" x14ac:dyDescent="0.25">
      <c r="C7" s="114"/>
      <c r="D7" s="114"/>
      <c r="R7" s="115"/>
      <c r="S7" s="115"/>
    </row>
    <row r="8" spans="3:19" x14ac:dyDescent="0.25">
      <c r="C8" s="114"/>
      <c r="D8" s="114"/>
      <c r="R8" s="115"/>
      <c r="S8" s="115"/>
    </row>
    <row r="9" spans="3:19" x14ac:dyDescent="0.25">
      <c r="C9" s="114"/>
      <c r="D9" s="114"/>
      <c r="R9" s="115"/>
      <c r="S9" s="115"/>
    </row>
    <row r="10" spans="3:19" x14ac:dyDescent="0.25">
      <c r="C10" s="114"/>
      <c r="D10" s="116" t="s">
        <v>0</v>
      </c>
      <c r="R10" s="115"/>
      <c r="S10" s="115"/>
    </row>
    <row r="11" spans="3:19" x14ac:dyDescent="0.25">
      <c r="C11" s="114"/>
      <c r="D11" s="117" t="s">
        <v>1</v>
      </c>
      <c r="E11" s="59" t="s">
        <v>1176</v>
      </c>
      <c r="R11" s="115"/>
      <c r="S11" s="115"/>
    </row>
    <row r="12" spans="3:19" x14ac:dyDescent="0.25">
      <c r="C12" s="114"/>
      <c r="D12" s="117" t="s">
        <v>3</v>
      </c>
      <c r="E12" s="59" t="s">
        <v>4</v>
      </c>
      <c r="R12" s="115"/>
      <c r="S12" s="115"/>
    </row>
    <row r="13" spans="3:19" x14ac:dyDescent="0.25">
      <c r="C13" s="114"/>
      <c r="D13" s="117" t="s">
        <v>5</v>
      </c>
      <c r="E13" s="118"/>
      <c r="R13" s="115"/>
      <c r="S13" s="115"/>
    </row>
    <row r="14" spans="3:19" x14ac:dyDescent="0.25">
      <c r="C14" s="114"/>
      <c r="D14" s="114"/>
      <c r="R14" s="115"/>
      <c r="S14" s="115"/>
    </row>
    <row r="15" spans="3:19" ht="28.5" x14ac:dyDescent="0.45">
      <c r="C15" s="114"/>
      <c r="D15" s="1287" t="s">
        <v>4560</v>
      </c>
      <c r="E15" s="1288"/>
      <c r="F15" s="1288"/>
      <c r="G15" s="1288"/>
      <c r="H15" s="1288"/>
      <c r="I15" s="1288"/>
      <c r="J15" s="1288"/>
      <c r="R15" s="115"/>
      <c r="S15" s="115"/>
    </row>
    <row r="16" spans="3:19" ht="16.5" thickBot="1" x14ac:dyDescent="0.3">
      <c r="C16" s="114"/>
      <c r="D16" s="114"/>
      <c r="R16" s="115"/>
      <c r="S16" s="115"/>
    </row>
    <row r="17" spans="3:19" ht="24" thickBot="1" x14ac:dyDescent="0.3">
      <c r="C17" s="119"/>
      <c r="D17" s="1311" t="s">
        <v>7</v>
      </c>
      <c r="E17" s="1312"/>
      <c r="F17" s="1312"/>
      <c r="G17" s="1312"/>
      <c r="H17" s="1312"/>
      <c r="I17" s="1312"/>
      <c r="J17" s="1312"/>
      <c r="K17" s="1312"/>
      <c r="L17" s="1312"/>
      <c r="M17" s="1312"/>
      <c r="N17" s="1312"/>
      <c r="O17" s="1312"/>
      <c r="P17" s="1312"/>
      <c r="Q17" s="1312"/>
      <c r="R17" s="1313"/>
      <c r="S17" s="115"/>
    </row>
    <row r="18" spans="3:19" ht="23.25" x14ac:dyDescent="0.35">
      <c r="C18" s="119"/>
      <c r="D18" s="1314" t="s">
        <v>4501</v>
      </c>
      <c r="E18" s="1314"/>
      <c r="F18" s="1314"/>
      <c r="G18" s="1314"/>
      <c r="H18" s="1314"/>
      <c r="I18" s="1314"/>
      <c r="J18" s="1314"/>
      <c r="K18" s="1314"/>
      <c r="L18" s="1314"/>
      <c r="M18" s="1314"/>
      <c r="N18" s="1314"/>
      <c r="O18" s="1314"/>
      <c r="P18" s="1314"/>
      <c r="Q18" s="203"/>
      <c r="R18" s="204"/>
      <c r="S18" s="115"/>
    </row>
    <row r="19" spans="3:19" ht="31.5" x14ac:dyDescent="0.25">
      <c r="C19" s="119"/>
      <c r="D19" s="120" t="s">
        <v>9</v>
      </c>
      <c r="E19" s="120" t="s">
        <v>10</v>
      </c>
      <c r="F19" s="121" t="s">
        <v>11</v>
      </c>
      <c r="G19" s="122" t="s">
        <v>12</v>
      </c>
      <c r="H19" s="121" t="s">
        <v>13</v>
      </c>
      <c r="I19" s="122" t="s">
        <v>14</v>
      </c>
      <c r="J19" s="121" t="s">
        <v>15</v>
      </c>
      <c r="K19" s="122" t="s">
        <v>16</v>
      </c>
      <c r="L19" s="122" t="s">
        <v>17</v>
      </c>
      <c r="M19" s="122" t="s">
        <v>18</v>
      </c>
      <c r="N19" s="123" t="s">
        <v>19</v>
      </c>
      <c r="O19" s="122" t="s">
        <v>20</v>
      </c>
      <c r="P19" s="122" t="s">
        <v>21</v>
      </c>
      <c r="Q19" s="124"/>
      <c r="R19" s="115"/>
      <c r="S19" s="115"/>
    </row>
    <row r="20" spans="3:19" ht="95.25" customHeight="1" x14ac:dyDescent="0.25">
      <c r="C20" s="119"/>
      <c r="D20" s="245">
        <v>1</v>
      </c>
      <c r="E20" s="126" t="s">
        <v>1179</v>
      </c>
      <c r="F20" s="127" t="s">
        <v>1180</v>
      </c>
      <c r="G20" s="128" t="s">
        <v>136</v>
      </c>
      <c r="H20" s="127">
        <v>61</v>
      </c>
      <c r="I20" s="128" t="s">
        <v>1181</v>
      </c>
      <c r="J20" s="127" t="s">
        <v>1182</v>
      </c>
      <c r="K20" s="129" t="s">
        <v>1183</v>
      </c>
      <c r="L20" s="128" t="s">
        <v>1184</v>
      </c>
      <c r="M20" s="130" t="s">
        <v>1185</v>
      </c>
      <c r="N20" s="244" t="s">
        <v>1452</v>
      </c>
      <c r="O20" s="127" t="s">
        <v>1186</v>
      </c>
      <c r="P20" s="127" t="s">
        <v>32</v>
      </c>
      <c r="Q20" s="131"/>
      <c r="R20" s="115"/>
      <c r="S20" s="115"/>
    </row>
    <row r="21" spans="3:19" ht="95.25" customHeight="1" x14ac:dyDescent="0.25">
      <c r="C21" s="119"/>
      <c r="D21" s="245">
        <v>2</v>
      </c>
      <c r="E21" s="134" t="s">
        <v>4502</v>
      </c>
      <c r="F21" s="135" t="s">
        <v>4503</v>
      </c>
      <c r="G21" s="136" t="s">
        <v>28</v>
      </c>
      <c r="H21" s="135"/>
      <c r="I21" s="136" t="s">
        <v>4504</v>
      </c>
      <c r="J21" s="135" t="s">
        <v>25</v>
      </c>
      <c r="K21" s="137" t="s">
        <v>4505</v>
      </c>
      <c r="L21" s="136" t="s">
        <v>4506</v>
      </c>
      <c r="M21" s="208" t="s">
        <v>171</v>
      </c>
      <c r="N21" s="292" t="s">
        <v>4507</v>
      </c>
      <c r="O21" s="135" t="s">
        <v>171</v>
      </c>
      <c r="P21" s="135" t="s">
        <v>32</v>
      </c>
      <c r="Q21" s="131"/>
      <c r="R21" s="115"/>
      <c r="S21" s="115"/>
    </row>
    <row r="22" spans="3:19" ht="36" customHeight="1" x14ac:dyDescent="0.25">
      <c r="C22" s="119"/>
      <c r="D22" s="125">
        <v>3</v>
      </c>
      <c r="E22" s="126">
        <v>43930</v>
      </c>
      <c r="F22" s="127" t="s">
        <v>22</v>
      </c>
      <c r="G22" s="128" t="s">
        <v>23</v>
      </c>
      <c r="H22" s="127">
        <v>49</v>
      </c>
      <c r="I22" s="128" t="s">
        <v>24</v>
      </c>
      <c r="J22" s="127" t="s">
        <v>25</v>
      </c>
      <c r="K22" s="129">
        <v>77</v>
      </c>
      <c r="L22" s="128" t="s">
        <v>821</v>
      </c>
      <c r="M22" s="130">
        <v>2023</v>
      </c>
      <c r="N22" s="127">
        <v>804</v>
      </c>
      <c r="O22" s="127">
        <v>2023</v>
      </c>
      <c r="P22" s="127" t="s">
        <v>300</v>
      </c>
      <c r="Q22" s="131"/>
      <c r="R22" s="115"/>
      <c r="S22" s="115"/>
    </row>
    <row r="23" spans="3:19" ht="36.75" customHeight="1" x14ac:dyDescent="0.25">
      <c r="C23" s="119"/>
      <c r="D23" s="125">
        <v>4</v>
      </c>
      <c r="E23" s="126" t="s">
        <v>33</v>
      </c>
      <c r="F23" s="127" t="s">
        <v>34</v>
      </c>
      <c r="G23" s="128" t="s">
        <v>28</v>
      </c>
      <c r="H23" s="127">
        <v>46</v>
      </c>
      <c r="I23" s="128" t="s">
        <v>35</v>
      </c>
      <c r="J23" s="127" t="s">
        <v>30</v>
      </c>
      <c r="K23" s="129" t="s">
        <v>36</v>
      </c>
      <c r="L23" s="132">
        <v>19000</v>
      </c>
      <c r="M23" s="130">
        <v>2021</v>
      </c>
      <c r="N23" s="127">
        <v>218.06</v>
      </c>
      <c r="O23" s="127">
        <v>2021</v>
      </c>
      <c r="P23" s="127" t="s">
        <v>300</v>
      </c>
      <c r="Q23" s="131"/>
      <c r="R23" s="115"/>
      <c r="S23" s="115"/>
    </row>
    <row r="24" spans="3:19" ht="42" customHeight="1" x14ac:dyDescent="0.25">
      <c r="C24" s="119"/>
      <c r="D24" s="125">
        <v>5</v>
      </c>
      <c r="E24" s="126" t="s">
        <v>825</v>
      </c>
      <c r="F24" s="127" t="s">
        <v>826</v>
      </c>
      <c r="G24" s="128" t="s">
        <v>28</v>
      </c>
      <c r="H24" s="127">
        <v>35</v>
      </c>
      <c r="I24" s="128" t="s">
        <v>827</v>
      </c>
      <c r="J24" s="127" t="s">
        <v>828</v>
      </c>
      <c r="K24" s="129"/>
      <c r="L24" s="132"/>
      <c r="M24" s="133"/>
      <c r="N24" s="129"/>
      <c r="O24" s="129"/>
      <c r="P24" s="127" t="s">
        <v>300</v>
      </c>
      <c r="Q24" s="131"/>
      <c r="R24" s="115"/>
      <c r="S24" s="115"/>
    </row>
    <row r="25" spans="3:19" ht="42" customHeight="1" x14ac:dyDescent="0.25">
      <c r="C25" s="119"/>
      <c r="D25" s="125">
        <v>6</v>
      </c>
      <c r="E25" s="126">
        <v>44354</v>
      </c>
      <c r="F25" s="127" t="s">
        <v>830</v>
      </c>
      <c r="G25" s="128" t="s">
        <v>28</v>
      </c>
      <c r="H25" s="127">
        <v>46</v>
      </c>
      <c r="I25" s="128" t="s">
        <v>831</v>
      </c>
      <c r="J25" s="127" t="s">
        <v>30</v>
      </c>
      <c r="K25" s="129" t="s">
        <v>832</v>
      </c>
      <c r="L25" s="128" t="s">
        <v>124</v>
      </c>
      <c r="M25" s="133" t="s">
        <v>124</v>
      </c>
      <c r="N25" s="129" t="s">
        <v>124</v>
      </c>
      <c r="O25" s="129" t="s">
        <v>124</v>
      </c>
      <c r="P25" s="127" t="s">
        <v>300</v>
      </c>
      <c r="Q25" s="131"/>
      <c r="R25" s="115"/>
      <c r="S25" s="115"/>
    </row>
    <row r="26" spans="3:19" ht="64.5" customHeight="1" x14ac:dyDescent="0.25">
      <c r="C26" s="119"/>
      <c r="D26" s="125">
        <v>7</v>
      </c>
      <c r="E26" s="227" t="s">
        <v>1189</v>
      </c>
      <c r="F26" s="126" t="s">
        <v>1190</v>
      </c>
      <c r="G26" s="127" t="s">
        <v>28</v>
      </c>
      <c r="H26" s="128">
        <v>35</v>
      </c>
      <c r="I26" s="127" t="s">
        <v>1191</v>
      </c>
      <c r="J26" s="128" t="s">
        <v>1192</v>
      </c>
      <c r="K26" s="127" t="s">
        <v>1193</v>
      </c>
      <c r="L26" s="129"/>
      <c r="M26" s="128"/>
      <c r="N26" s="133"/>
      <c r="O26" s="129"/>
      <c r="P26" s="127" t="s">
        <v>1194</v>
      </c>
      <c r="Q26" s="131"/>
      <c r="R26" s="115"/>
      <c r="S26" s="115"/>
    </row>
    <row r="27" spans="3:19" ht="47.25" customHeight="1" x14ac:dyDescent="0.25">
      <c r="C27" s="119"/>
      <c r="D27" s="125">
        <v>8</v>
      </c>
      <c r="E27" s="227" t="s">
        <v>1402</v>
      </c>
      <c r="F27" s="126" t="s">
        <v>1403</v>
      </c>
      <c r="G27" s="127" t="s">
        <v>23</v>
      </c>
      <c r="H27" s="128">
        <v>49</v>
      </c>
      <c r="I27" s="127" t="s">
        <v>1404</v>
      </c>
      <c r="J27" s="128" t="s">
        <v>30</v>
      </c>
      <c r="K27" s="127" t="s">
        <v>1405</v>
      </c>
      <c r="L27" s="129"/>
      <c r="M27" s="128">
        <v>2026</v>
      </c>
      <c r="N27" s="133"/>
      <c r="O27" s="129">
        <v>2026</v>
      </c>
      <c r="P27" s="135" t="s">
        <v>300</v>
      </c>
      <c r="Q27" s="131"/>
      <c r="R27" s="115"/>
      <c r="S27" s="115"/>
    </row>
    <row r="28" spans="3:19" x14ac:dyDescent="0.25">
      <c r="C28" s="119"/>
      <c r="H28" s="131"/>
      <c r="J28" s="131"/>
      <c r="K28" s="131"/>
      <c r="L28" s="131"/>
      <c r="M28" s="131"/>
      <c r="N28" s="131"/>
      <c r="O28" s="131"/>
      <c r="P28" s="131"/>
      <c r="Q28" s="131"/>
      <c r="R28" s="115"/>
      <c r="S28" s="115"/>
    </row>
    <row r="29" spans="3:19" x14ac:dyDescent="0.25">
      <c r="C29" s="119"/>
      <c r="H29" s="131"/>
      <c r="J29" s="131"/>
      <c r="K29" s="131"/>
      <c r="L29" s="131"/>
      <c r="M29" s="131"/>
      <c r="N29" s="131"/>
      <c r="O29" s="131"/>
      <c r="P29" s="131"/>
      <c r="Q29" s="131"/>
      <c r="R29" s="115"/>
      <c r="S29" s="115"/>
    </row>
    <row r="30" spans="3:19" ht="16.5" thickBot="1" x14ac:dyDescent="0.3">
      <c r="C30" s="119"/>
      <c r="R30" s="115"/>
      <c r="S30" s="115"/>
    </row>
    <row r="31" spans="3:19" ht="24" thickBot="1" x14ac:dyDescent="0.4">
      <c r="C31" s="119"/>
      <c r="D31" s="1308" t="s">
        <v>37</v>
      </c>
      <c r="E31" s="1309"/>
      <c r="F31" s="1309"/>
      <c r="G31" s="1309"/>
      <c r="H31" s="1309"/>
      <c r="I31" s="1309"/>
      <c r="J31" s="1309"/>
      <c r="K31" s="1309"/>
      <c r="L31" s="1309"/>
      <c r="M31" s="1309"/>
      <c r="N31" s="1309"/>
      <c r="O31" s="1309"/>
      <c r="P31" s="1309"/>
      <c r="Q31" s="1309"/>
      <c r="R31" s="1310"/>
      <c r="S31" s="115"/>
    </row>
    <row r="32" spans="3:19" ht="23.25" x14ac:dyDescent="0.35">
      <c r="C32" s="119"/>
      <c r="D32" s="1315" t="s">
        <v>1453</v>
      </c>
      <c r="E32" s="1316"/>
      <c r="F32" s="1316"/>
      <c r="G32" s="1316"/>
      <c r="H32" s="1316"/>
      <c r="I32" s="1316"/>
      <c r="J32" s="1316"/>
      <c r="K32" s="1316"/>
      <c r="L32" s="1316"/>
      <c r="M32" s="1316"/>
      <c r="N32" s="1316"/>
      <c r="O32" s="1316"/>
      <c r="P32" s="1316"/>
      <c r="Q32" s="1316"/>
      <c r="R32" s="1317"/>
      <c r="S32" s="115"/>
    </row>
    <row r="33" spans="3:19" ht="35.450000000000003" customHeight="1" x14ac:dyDescent="0.25">
      <c r="C33" s="119"/>
      <c r="D33" s="120" t="s">
        <v>9</v>
      </c>
      <c r="E33" s="120" t="s">
        <v>10</v>
      </c>
      <c r="F33" s="121" t="s">
        <v>39</v>
      </c>
      <c r="G33" s="122" t="s">
        <v>12</v>
      </c>
      <c r="H33" s="122" t="s">
        <v>40</v>
      </c>
      <c r="I33" s="122" t="s">
        <v>41</v>
      </c>
      <c r="J33" s="121" t="s">
        <v>42</v>
      </c>
      <c r="K33" s="122" t="s">
        <v>43</v>
      </c>
      <c r="L33" s="140" t="s">
        <v>14</v>
      </c>
      <c r="M33" s="122" t="s">
        <v>44</v>
      </c>
      <c r="N33" s="123" t="s">
        <v>45</v>
      </c>
      <c r="O33" s="122" t="s">
        <v>46</v>
      </c>
      <c r="P33" s="122" t="s">
        <v>47</v>
      </c>
      <c r="Q33" s="122" t="s">
        <v>21</v>
      </c>
      <c r="R33" s="141"/>
      <c r="S33" s="115"/>
    </row>
    <row r="34" spans="3:19" ht="78" customHeight="1" x14ac:dyDescent="0.25">
      <c r="C34" s="119"/>
      <c r="D34" s="143">
        <v>1</v>
      </c>
      <c r="E34" s="128" t="s">
        <v>1457</v>
      </c>
      <c r="F34" s="127" t="s">
        <v>4508</v>
      </c>
      <c r="G34" s="128" t="s">
        <v>526</v>
      </c>
      <c r="H34" s="127" t="s">
        <v>4509</v>
      </c>
      <c r="I34" s="128" t="s">
        <v>528</v>
      </c>
      <c r="J34" s="127">
        <v>143</v>
      </c>
      <c r="K34" s="128" t="s">
        <v>529</v>
      </c>
      <c r="L34" s="127" t="s">
        <v>530</v>
      </c>
      <c r="M34" s="127" t="s">
        <v>124</v>
      </c>
      <c r="N34" s="127" t="s">
        <v>124</v>
      </c>
      <c r="O34" s="128" t="s">
        <v>4510</v>
      </c>
      <c r="P34" s="127" t="s">
        <v>124</v>
      </c>
      <c r="Q34" s="127" t="s">
        <v>4511</v>
      </c>
      <c r="R34" s="115"/>
      <c r="S34" s="115"/>
    </row>
    <row r="35" spans="3:19" ht="89.25" customHeight="1" x14ac:dyDescent="0.25">
      <c r="C35" s="119"/>
      <c r="D35" s="142">
        <v>2</v>
      </c>
      <c r="E35" s="128"/>
      <c r="F35" s="127"/>
      <c r="G35" s="128" t="s">
        <v>48</v>
      </c>
      <c r="H35" s="127" t="s">
        <v>49</v>
      </c>
      <c r="I35" s="128" t="s">
        <v>50</v>
      </c>
      <c r="J35" s="127" t="s">
        <v>51</v>
      </c>
      <c r="K35" s="128" t="s">
        <v>52</v>
      </c>
      <c r="L35" s="127" t="s">
        <v>53</v>
      </c>
      <c r="M35" s="128" t="s">
        <v>54</v>
      </c>
      <c r="N35" s="127" t="s">
        <v>55</v>
      </c>
      <c r="O35" s="128">
        <v>1.18</v>
      </c>
      <c r="P35" s="127"/>
      <c r="Q35" s="127" t="s">
        <v>56</v>
      </c>
      <c r="R35" s="115"/>
      <c r="S35" s="115"/>
    </row>
    <row r="36" spans="3:19" x14ac:dyDescent="0.25">
      <c r="C36" s="119"/>
      <c r="D36" s="142">
        <v>3</v>
      </c>
      <c r="E36" s="126">
        <v>44438</v>
      </c>
      <c r="F36" s="127" t="s">
        <v>1454</v>
      </c>
      <c r="G36" s="128" t="s">
        <v>48</v>
      </c>
      <c r="H36" s="127" t="s">
        <v>1455</v>
      </c>
      <c r="I36" s="128" t="s">
        <v>50</v>
      </c>
      <c r="J36" s="127" t="s">
        <v>51</v>
      </c>
      <c r="K36" s="128" t="s">
        <v>1456</v>
      </c>
      <c r="L36" s="127" t="s">
        <v>53</v>
      </c>
      <c r="M36" s="127"/>
      <c r="N36" s="127"/>
      <c r="O36" s="128"/>
      <c r="P36" s="127"/>
      <c r="Q36" s="127" t="s">
        <v>267</v>
      </c>
      <c r="R36" s="115"/>
      <c r="S36" s="115"/>
    </row>
    <row r="37" spans="3:19" ht="31.5" x14ac:dyDescent="0.25">
      <c r="C37" s="119"/>
      <c r="D37" s="142">
        <v>4</v>
      </c>
      <c r="E37" s="128" t="s">
        <v>1457</v>
      </c>
      <c r="F37" s="127" t="s">
        <v>1458</v>
      </c>
      <c r="G37" s="128" t="s">
        <v>28</v>
      </c>
      <c r="H37" s="127" t="s">
        <v>1459</v>
      </c>
      <c r="I37" s="128" t="s">
        <v>300</v>
      </c>
      <c r="J37" s="127" t="s">
        <v>1460</v>
      </c>
      <c r="K37" s="128" t="s">
        <v>366</v>
      </c>
      <c r="L37" s="127" t="s">
        <v>29</v>
      </c>
      <c r="M37" s="127" t="s">
        <v>1461</v>
      </c>
      <c r="N37" s="127" t="s">
        <v>1462</v>
      </c>
      <c r="O37" s="128" t="s">
        <v>1463</v>
      </c>
      <c r="P37" s="127" t="s">
        <v>1464</v>
      </c>
      <c r="Q37" s="127" t="s">
        <v>267</v>
      </c>
      <c r="R37" s="115"/>
      <c r="S37" s="115"/>
    </row>
    <row r="38" spans="3:19" x14ac:dyDescent="0.25">
      <c r="C38" s="119"/>
      <c r="R38" s="115"/>
      <c r="S38" s="115"/>
    </row>
    <row r="39" spans="3:19" ht="16.5" thickBot="1" x14ac:dyDescent="0.3">
      <c r="C39" s="119"/>
      <c r="F39" s="131"/>
      <c r="H39" s="131"/>
      <c r="J39" s="131"/>
      <c r="K39" s="131"/>
      <c r="L39" s="131"/>
      <c r="M39" s="131"/>
      <c r="N39" s="131"/>
      <c r="O39" s="131"/>
      <c r="P39" s="131"/>
      <c r="Q39" s="131"/>
      <c r="R39" s="115"/>
      <c r="S39" s="115"/>
    </row>
    <row r="40" spans="3:19" ht="24" thickBot="1" x14ac:dyDescent="0.4">
      <c r="C40" s="119"/>
      <c r="D40" s="1308" t="s">
        <v>57</v>
      </c>
      <c r="E40" s="1309"/>
      <c r="F40" s="1309"/>
      <c r="G40" s="1309"/>
      <c r="H40" s="1309"/>
      <c r="I40" s="1309"/>
      <c r="J40" s="1309"/>
      <c r="K40" s="1309"/>
      <c r="L40" s="1309"/>
      <c r="M40" s="1309"/>
      <c r="N40" s="1309"/>
      <c r="O40" s="1309"/>
      <c r="P40" s="1309"/>
      <c r="Q40" s="1309"/>
      <c r="R40" s="1310"/>
      <c r="S40" s="115"/>
    </row>
    <row r="41" spans="3:19" ht="23.25" x14ac:dyDescent="0.35">
      <c r="C41" s="119"/>
      <c r="D41" s="1315" t="s">
        <v>1407</v>
      </c>
      <c r="E41" s="1316"/>
      <c r="F41" s="1316"/>
      <c r="G41" s="1316"/>
      <c r="H41" s="1316"/>
      <c r="I41" s="1316"/>
      <c r="J41" s="1316"/>
      <c r="K41" s="1316"/>
      <c r="L41" s="1316"/>
      <c r="M41" s="1316"/>
      <c r="N41" s="1316"/>
      <c r="O41" s="1316"/>
      <c r="P41" s="1316"/>
      <c r="Q41" s="209"/>
      <c r="R41" s="210"/>
      <c r="S41" s="115"/>
    </row>
    <row r="42" spans="3:19" x14ac:dyDescent="0.25">
      <c r="C42" s="119"/>
      <c r="D42" s="120" t="s">
        <v>9</v>
      </c>
      <c r="E42" s="120" t="s">
        <v>59</v>
      </c>
      <c r="F42" s="120" t="s">
        <v>12</v>
      </c>
      <c r="G42" s="121" t="s">
        <v>60</v>
      </c>
      <c r="H42" s="122" t="s">
        <v>61</v>
      </c>
      <c r="I42" s="122" t="s">
        <v>62</v>
      </c>
      <c r="J42" s="122" t="s">
        <v>63</v>
      </c>
      <c r="K42" s="122" t="s">
        <v>43</v>
      </c>
      <c r="L42" s="122" t="s">
        <v>14</v>
      </c>
      <c r="M42" s="122" t="s">
        <v>64</v>
      </c>
      <c r="N42" s="122" t="s">
        <v>65</v>
      </c>
      <c r="O42" s="122" t="s">
        <v>66</v>
      </c>
      <c r="P42" s="122" t="s">
        <v>67</v>
      </c>
      <c r="Q42" s="122" t="s">
        <v>68</v>
      </c>
      <c r="R42" s="122" t="s">
        <v>21</v>
      </c>
      <c r="S42" s="115"/>
    </row>
    <row r="43" spans="3:19" ht="31.5" x14ac:dyDescent="0.25">
      <c r="C43" s="119"/>
      <c r="D43" s="231">
        <v>1</v>
      </c>
      <c r="E43" s="227"/>
      <c r="F43" s="168" t="s">
        <v>48</v>
      </c>
      <c r="G43" s="151" t="s">
        <v>1219</v>
      </c>
      <c r="H43" s="144" t="s">
        <v>1220</v>
      </c>
      <c r="I43" s="144" t="s">
        <v>878</v>
      </c>
      <c r="J43" s="128">
        <v>143</v>
      </c>
      <c r="K43" s="144" t="s">
        <v>529</v>
      </c>
      <c r="L43" s="148" t="s">
        <v>530</v>
      </c>
      <c r="M43" s="144" t="s">
        <v>171</v>
      </c>
      <c r="N43" s="127" t="s">
        <v>1215</v>
      </c>
      <c r="O43" s="130" t="s">
        <v>370</v>
      </c>
      <c r="P43" s="177" t="s">
        <v>1221</v>
      </c>
      <c r="Q43" s="128" t="s">
        <v>4561</v>
      </c>
      <c r="R43" s="106" t="s">
        <v>332</v>
      </c>
      <c r="S43" s="115"/>
    </row>
    <row r="44" spans="3:19" x14ac:dyDescent="0.25">
      <c r="C44" s="119"/>
      <c r="D44" s="242">
        <v>2</v>
      </c>
      <c r="E44" s="227" t="s">
        <v>1223</v>
      </c>
      <c r="F44" s="168" t="s">
        <v>28</v>
      </c>
      <c r="G44" s="151" t="s">
        <v>1224</v>
      </c>
      <c r="H44" s="144" t="s">
        <v>1468</v>
      </c>
      <c r="I44" s="144" t="s">
        <v>1225</v>
      </c>
      <c r="J44" s="128">
        <v>46</v>
      </c>
      <c r="K44" s="144" t="s">
        <v>1226</v>
      </c>
      <c r="L44" s="148" t="s">
        <v>796</v>
      </c>
      <c r="M44" s="144">
        <v>5400</v>
      </c>
      <c r="N44" s="127"/>
      <c r="O44" s="130" t="s">
        <v>392</v>
      </c>
      <c r="P44" s="177" t="s">
        <v>1469</v>
      </c>
      <c r="Q44" s="128">
        <v>24</v>
      </c>
      <c r="R44" s="106" t="s">
        <v>1470</v>
      </c>
      <c r="S44" s="115"/>
    </row>
    <row r="45" spans="3:19" ht="81" customHeight="1" x14ac:dyDescent="0.25">
      <c r="C45" s="119"/>
      <c r="D45" s="206">
        <v>3</v>
      </c>
      <c r="E45" s="227"/>
      <c r="F45" s="151" t="s">
        <v>336</v>
      </c>
      <c r="G45" s="159" t="s">
        <v>1140</v>
      </c>
      <c r="H45" s="144" t="s">
        <v>1228</v>
      </c>
      <c r="I45" s="147" t="s">
        <v>871</v>
      </c>
      <c r="J45" s="127" t="s">
        <v>872</v>
      </c>
      <c r="K45" s="228" t="s">
        <v>1028</v>
      </c>
      <c r="L45" s="144" t="s">
        <v>456</v>
      </c>
      <c r="M45" s="144" t="s">
        <v>1141</v>
      </c>
      <c r="N45" s="122" t="s">
        <v>1229</v>
      </c>
      <c r="O45" s="130" t="s">
        <v>101</v>
      </c>
      <c r="P45" s="127" t="s">
        <v>1230</v>
      </c>
      <c r="Q45" s="144">
        <v>8</v>
      </c>
      <c r="R45" s="1545" t="s">
        <v>4562</v>
      </c>
      <c r="S45" s="1545"/>
    </row>
    <row r="46" spans="3:19" x14ac:dyDescent="0.25">
      <c r="C46" s="119"/>
      <c r="D46" s="145"/>
      <c r="E46" s="124"/>
      <c r="F46" s="124"/>
      <c r="G46" s="124"/>
      <c r="H46" s="145"/>
      <c r="I46" s="124"/>
      <c r="J46" s="124"/>
      <c r="K46" s="124"/>
      <c r="L46" s="124"/>
      <c r="M46" s="124"/>
      <c r="N46" s="124"/>
      <c r="O46" s="124"/>
      <c r="P46" s="124"/>
      <c r="Q46" s="124"/>
      <c r="R46" s="115"/>
      <c r="S46" s="115"/>
    </row>
    <row r="47" spans="3:19" x14ac:dyDescent="0.25">
      <c r="C47" s="119"/>
      <c r="D47" s="145"/>
      <c r="E47" s="124"/>
      <c r="F47" s="124"/>
      <c r="G47" s="124"/>
      <c r="H47" s="145"/>
      <c r="I47" s="124"/>
      <c r="J47" s="124"/>
      <c r="K47" s="124"/>
      <c r="L47" s="124"/>
      <c r="M47" s="124"/>
      <c r="N47" s="124"/>
      <c r="O47" s="124"/>
      <c r="P47" s="124"/>
      <c r="Q47" s="124"/>
      <c r="R47" s="115"/>
      <c r="S47" s="115"/>
    </row>
    <row r="48" spans="3:19" ht="16.5" thickBot="1" x14ac:dyDescent="0.3">
      <c r="C48" s="119"/>
      <c r="D48" s="145"/>
      <c r="E48" s="124"/>
      <c r="F48" s="124"/>
      <c r="G48" s="124"/>
      <c r="H48" s="145"/>
      <c r="I48" s="124"/>
      <c r="J48" s="124"/>
      <c r="K48" s="124"/>
      <c r="L48" s="124"/>
      <c r="M48" s="124"/>
      <c r="N48" s="124"/>
      <c r="O48" s="124"/>
      <c r="P48" s="124"/>
      <c r="Q48" s="124"/>
      <c r="R48" s="115"/>
      <c r="S48" s="115"/>
    </row>
    <row r="49" spans="3:19" ht="24" thickBot="1" x14ac:dyDescent="0.4">
      <c r="C49" s="119"/>
      <c r="D49" s="1308" t="s">
        <v>69</v>
      </c>
      <c r="E49" s="1309"/>
      <c r="F49" s="1309"/>
      <c r="G49" s="1309"/>
      <c r="H49" s="1309"/>
      <c r="I49" s="1309"/>
      <c r="J49" s="1309"/>
      <c r="K49" s="1309"/>
      <c r="L49" s="1309"/>
      <c r="M49" s="1309"/>
      <c r="N49" s="1289"/>
      <c r="O49" s="1289"/>
      <c r="P49" s="1289"/>
      <c r="Q49" s="1289"/>
      <c r="R49" s="1289"/>
      <c r="S49" s="115"/>
    </row>
    <row r="50" spans="3:19" ht="23.25" x14ac:dyDescent="0.35">
      <c r="C50" s="119"/>
      <c r="D50" s="211"/>
      <c r="E50" s="209"/>
      <c r="F50" s="209"/>
      <c r="G50" s="209"/>
      <c r="H50" s="209"/>
      <c r="I50" s="209"/>
      <c r="J50" s="209"/>
      <c r="K50" s="209"/>
      <c r="L50" s="209"/>
      <c r="M50" s="209"/>
      <c r="N50" s="24"/>
      <c r="O50" s="24"/>
      <c r="P50" s="24"/>
      <c r="Q50" s="24"/>
      <c r="R50" s="25"/>
      <c r="S50" s="115"/>
    </row>
    <row r="51" spans="3:19" ht="23.25" x14ac:dyDescent="0.35">
      <c r="C51" s="119"/>
      <c r="D51" s="1314" t="s">
        <v>1410</v>
      </c>
      <c r="E51" s="1314"/>
      <c r="F51" s="1314"/>
      <c r="G51" s="1314"/>
      <c r="H51" s="1314"/>
      <c r="I51" s="1314"/>
      <c r="J51" s="1314"/>
      <c r="K51" s="1314"/>
      <c r="L51" s="1314"/>
      <c r="M51" s="1314"/>
      <c r="N51" s="124"/>
      <c r="O51" s="124"/>
      <c r="P51" s="124"/>
      <c r="Q51" s="124"/>
      <c r="R51" s="115"/>
      <c r="S51" s="115"/>
    </row>
    <row r="52" spans="3:19" x14ac:dyDescent="0.25">
      <c r="C52" s="119"/>
      <c r="D52" s="120" t="s">
        <v>9</v>
      </c>
      <c r="E52" s="120" t="s">
        <v>10</v>
      </c>
      <c r="F52" s="122" t="s">
        <v>11</v>
      </c>
      <c r="G52" s="122" t="s">
        <v>12</v>
      </c>
      <c r="H52" s="122" t="s">
        <v>71</v>
      </c>
      <c r="I52" s="120" t="s">
        <v>72</v>
      </c>
      <c r="J52" s="120" t="s">
        <v>73</v>
      </c>
      <c r="K52" s="122" t="s">
        <v>74</v>
      </c>
      <c r="L52" s="122" t="s">
        <v>75</v>
      </c>
      <c r="M52" s="122" t="s">
        <v>21</v>
      </c>
      <c r="O52" s="124"/>
      <c r="P52" s="124"/>
      <c r="Q52" s="124"/>
      <c r="R52" s="115"/>
      <c r="S52" s="115"/>
    </row>
    <row r="53" spans="3:19" ht="108" customHeight="1" x14ac:dyDescent="0.25">
      <c r="C53" s="119"/>
      <c r="D53" s="142">
        <v>1</v>
      </c>
      <c r="E53" s="146">
        <v>43990</v>
      </c>
      <c r="F53" s="147" t="s">
        <v>83</v>
      </c>
      <c r="G53" s="148" t="s">
        <v>48</v>
      </c>
      <c r="H53" s="147" t="s">
        <v>84</v>
      </c>
      <c r="I53" s="148" t="s">
        <v>79</v>
      </c>
      <c r="J53" s="147" t="s">
        <v>85</v>
      </c>
      <c r="K53" s="148"/>
      <c r="L53" s="149">
        <v>44044</v>
      </c>
      <c r="M53" s="150" t="s">
        <v>883</v>
      </c>
      <c r="O53" s="124"/>
      <c r="P53" s="124"/>
      <c r="Q53" s="124"/>
      <c r="R53" s="115"/>
      <c r="S53" s="115"/>
    </row>
    <row r="54" spans="3:19" ht="104.25" customHeight="1" x14ac:dyDescent="0.25">
      <c r="C54" s="119"/>
      <c r="D54" s="142">
        <v>2</v>
      </c>
      <c r="E54" s="146" t="s">
        <v>941</v>
      </c>
      <c r="F54" s="147" t="s">
        <v>1038</v>
      </c>
      <c r="G54" s="147" t="s">
        <v>28</v>
      </c>
      <c r="H54" s="151" t="s">
        <v>1039</v>
      </c>
      <c r="I54" s="147" t="s">
        <v>542</v>
      </c>
      <c r="J54" s="243" t="s">
        <v>1252</v>
      </c>
      <c r="K54" s="284">
        <v>163200.20000000001</v>
      </c>
      <c r="L54" s="147" t="s">
        <v>1040</v>
      </c>
      <c r="M54" s="147" t="s">
        <v>4514</v>
      </c>
      <c r="O54" s="124"/>
      <c r="P54" s="124"/>
      <c r="Q54" s="124"/>
      <c r="R54" s="115"/>
      <c r="S54" s="115"/>
    </row>
    <row r="55" spans="3:19" ht="31.5" x14ac:dyDescent="0.25">
      <c r="C55" s="119"/>
      <c r="D55" s="142">
        <v>3</v>
      </c>
      <c r="E55" s="146" t="s">
        <v>941</v>
      </c>
      <c r="F55" s="147" t="s">
        <v>1038</v>
      </c>
      <c r="G55" s="147" t="s">
        <v>28</v>
      </c>
      <c r="H55" s="151" t="s">
        <v>1042</v>
      </c>
      <c r="I55" s="147" t="s">
        <v>542</v>
      </c>
      <c r="J55" s="243" t="s">
        <v>1252</v>
      </c>
      <c r="K55" s="284">
        <v>163200.20000000001</v>
      </c>
      <c r="L55" s="147" t="s">
        <v>1040</v>
      </c>
      <c r="M55" s="152" t="s">
        <v>4563</v>
      </c>
      <c r="O55" s="124"/>
      <c r="P55" s="124"/>
      <c r="Q55" s="124"/>
      <c r="R55" s="115"/>
      <c r="S55" s="115"/>
    </row>
    <row r="56" spans="3:19" ht="31.5" x14ac:dyDescent="0.25">
      <c r="C56" s="119"/>
      <c r="D56" s="142">
        <v>4</v>
      </c>
      <c r="E56" s="146" t="s">
        <v>941</v>
      </c>
      <c r="F56" s="147" t="s">
        <v>1038</v>
      </c>
      <c r="G56" s="147" t="s">
        <v>28</v>
      </c>
      <c r="H56" s="151" t="s">
        <v>1043</v>
      </c>
      <c r="I56" s="147" t="s">
        <v>542</v>
      </c>
      <c r="J56" s="243" t="s">
        <v>1252</v>
      </c>
      <c r="K56" s="284">
        <v>163200.20000000001</v>
      </c>
      <c r="L56" s="147" t="s">
        <v>1040</v>
      </c>
      <c r="M56" s="152" t="s">
        <v>4564</v>
      </c>
      <c r="O56" s="124"/>
      <c r="P56" s="124"/>
      <c r="Q56" s="124"/>
      <c r="R56" s="115"/>
      <c r="S56" s="115"/>
    </row>
    <row r="57" spans="3:19" ht="31.5" x14ac:dyDescent="0.25">
      <c r="C57" s="119"/>
      <c r="D57" s="142">
        <v>5</v>
      </c>
      <c r="E57" s="146" t="s">
        <v>941</v>
      </c>
      <c r="F57" s="147" t="s">
        <v>1038</v>
      </c>
      <c r="G57" s="147" t="s">
        <v>28</v>
      </c>
      <c r="H57" s="151" t="s">
        <v>1044</v>
      </c>
      <c r="I57" s="147" t="s">
        <v>542</v>
      </c>
      <c r="J57" s="243" t="s">
        <v>1252</v>
      </c>
      <c r="K57" s="284">
        <v>163200.20000000001</v>
      </c>
      <c r="L57" s="147" t="s">
        <v>1040</v>
      </c>
      <c r="M57" s="152" t="s">
        <v>4565</v>
      </c>
      <c r="O57" s="124"/>
      <c r="P57" s="124"/>
      <c r="Q57" s="124"/>
      <c r="R57" s="115"/>
      <c r="S57" s="115"/>
    </row>
    <row r="58" spans="3:19" ht="31.5" x14ac:dyDescent="0.25">
      <c r="C58" s="119"/>
      <c r="D58" s="142">
        <v>6</v>
      </c>
      <c r="E58" s="146" t="s">
        <v>941</v>
      </c>
      <c r="F58" s="147" t="s">
        <v>1038</v>
      </c>
      <c r="G58" s="147" t="s">
        <v>28</v>
      </c>
      <c r="H58" s="151" t="s">
        <v>1045</v>
      </c>
      <c r="I58" s="147" t="s">
        <v>542</v>
      </c>
      <c r="J58" s="243" t="s">
        <v>1252</v>
      </c>
      <c r="K58" s="284">
        <v>163200.20000000001</v>
      </c>
      <c r="L58" s="147" t="s">
        <v>1040</v>
      </c>
      <c r="M58" s="152" t="s">
        <v>4566</v>
      </c>
      <c r="O58" s="124"/>
      <c r="P58" s="124"/>
      <c r="Q58" s="124"/>
      <c r="R58" s="115"/>
      <c r="S58" s="115"/>
    </row>
    <row r="59" spans="3:19" ht="31.5" x14ac:dyDescent="0.25">
      <c r="C59" s="119"/>
      <c r="D59" s="142">
        <v>7</v>
      </c>
      <c r="E59" s="146" t="s">
        <v>941</v>
      </c>
      <c r="F59" s="147" t="s">
        <v>1038</v>
      </c>
      <c r="G59" s="147" t="s">
        <v>28</v>
      </c>
      <c r="H59" s="151" t="s">
        <v>1046</v>
      </c>
      <c r="I59" s="147" t="s">
        <v>542</v>
      </c>
      <c r="J59" s="243" t="s">
        <v>1252</v>
      </c>
      <c r="K59" s="284">
        <v>163200.20000000001</v>
      </c>
      <c r="L59" s="147" t="s">
        <v>1040</v>
      </c>
      <c r="M59" s="152" t="s">
        <v>4567</v>
      </c>
      <c r="O59" s="124"/>
      <c r="P59" s="124"/>
      <c r="Q59" s="124"/>
      <c r="R59" s="115"/>
      <c r="S59" s="115"/>
    </row>
    <row r="60" spans="3:19" x14ac:dyDescent="0.25">
      <c r="C60" s="119"/>
      <c r="D60" s="142">
        <v>8</v>
      </c>
      <c r="E60" s="146" t="s">
        <v>941</v>
      </c>
      <c r="F60" s="147" t="s">
        <v>1038</v>
      </c>
      <c r="G60" s="147" t="s">
        <v>28</v>
      </c>
      <c r="H60" s="151" t="s">
        <v>1047</v>
      </c>
      <c r="I60" s="147" t="s">
        <v>542</v>
      </c>
      <c r="J60" s="243" t="s">
        <v>1252</v>
      </c>
      <c r="K60" s="284">
        <v>163200.20000000001</v>
      </c>
      <c r="L60" s="147" t="s">
        <v>1040</v>
      </c>
      <c r="M60" s="147" t="s">
        <v>1094</v>
      </c>
      <c r="O60" s="124"/>
      <c r="P60" s="124"/>
      <c r="Q60" s="124"/>
      <c r="R60" s="115"/>
      <c r="S60" s="115"/>
    </row>
    <row r="61" spans="3:19" x14ac:dyDescent="0.25">
      <c r="C61" s="119"/>
      <c r="D61" s="142">
        <v>9</v>
      </c>
      <c r="E61" s="146" t="s">
        <v>941</v>
      </c>
      <c r="F61" s="147" t="s">
        <v>1038</v>
      </c>
      <c r="G61" s="147" t="s">
        <v>28</v>
      </c>
      <c r="H61" s="151" t="s">
        <v>1048</v>
      </c>
      <c r="I61" s="147" t="s">
        <v>542</v>
      </c>
      <c r="J61" s="243" t="s">
        <v>1252</v>
      </c>
      <c r="K61" s="284">
        <v>163200.20000000001</v>
      </c>
      <c r="L61" s="147" t="s">
        <v>1040</v>
      </c>
      <c r="M61" s="147" t="s">
        <v>1094</v>
      </c>
      <c r="O61" s="124"/>
      <c r="P61" s="124"/>
      <c r="Q61" s="124"/>
      <c r="R61" s="115"/>
      <c r="S61" s="115"/>
    </row>
    <row r="62" spans="3:19" x14ac:dyDescent="0.25">
      <c r="C62" s="119"/>
      <c r="D62" s="142">
        <v>10</v>
      </c>
      <c r="E62" s="146" t="s">
        <v>941</v>
      </c>
      <c r="F62" s="147" t="s">
        <v>1038</v>
      </c>
      <c r="G62" s="147" t="s">
        <v>28</v>
      </c>
      <c r="H62" s="151" t="s">
        <v>1049</v>
      </c>
      <c r="I62" s="147" t="s">
        <v>542</v>
      </c>
      <c r="J62" s="243" t="s">
        <v>1252</v>
      </c>
      <c r="K62" s="284">
        <v>163200.20000000001</v>
      </c>
      <c r="L62" s="147" t="s">
        <v>1040</v>
      </c>
      <c r="M62" s="147" t="s">
        <v>1094</v>
      </c>
      <c r="O62" s="124"/>
      <c r="P62" s="124"/>
      <c r="Q62" s="124"/>
      <c r="R62" s="115"/>
      <c r="S62" s="115"/>
    </row>
    <row r="63" spans="3:19" x14ac:dyDescent="0.25">
      <c r="C63" s="119"/>
      <c r="D63" s="142">
        <v>11</v>
      </c>
      <c r="E63" s="146" t="s">
        <v>941</v>
      </c>
      <c r="F63" s="147" t="s">
        <v>1038</v>
      </c>
      <c r="G63" s="147" t="s">
        <v>28</v>
      </c>
      <c r="H63" s="151" t="s">
        <v>1050</v>
      </c>
      <c r="I63" s="147" t="s">
        <v>542</v>
      </c>
      <c r="J63" s="243" t="s">
        <v>1252</v>
      </c>
      <c r="K63" s="284">
        <v>163200.20000000001</v>
      </c>
      <c r="L63" s="147" t="s">
        <v>1040</v>
      </c>
      <c r="M63" s="147" t="s">
        <v>1094</v>
      </c>
      <c r="O63" s="124"/>
      <c r="P63" s="124"/>
      <c r="Q63" s="124"/>
      <c r="R63" s="115"/>
      <c r="S63" s="115"/>
    </row>
    <row r="64" spans="3:19" x14ac:dyDescent="0.25">
      <c r="C64" s="119"/>
      <c r="D64" s="142">
        <v>12</v>
      </c>
      <c r="E64" s="146" t="s">
        <v>941</v>
      </c>
      <c r="F64" s="147" t="s">
        <v>1038</v>
      </c>
      <c r="G64" s="147" t="s">
        <v>28</v>
      </c>
      <c r="H64" s="151" t="s">
        <v>1051</v>
      </c>
      <c r="I64" s="147" t="s">
        <v>542</v>
      </c>
      <c r="J64" s="243" t="s">
        <v>1252</v>
      </c>
      <c r="K64" s="284">
        <v>163200.20000000001</v>
      </c>
      <c r="L64" s="147" t="s">
        <v>1040</v>
      </c>
      <c r="M64" s="147" t="s">
        <v>1094</v>
      </c>
      <c r="O64" s="124"/>
      <c r="P64" s="124"/>
      <c r="Q64" s="124"/>
      <c r="R64" s="115"/>
      <c r="S64" s="115"/>
    </row>
    <row r="65" spans="3:19" x14ac:dyDescent="0.25">
      <c r="C65" s="119"/>
      <c r="D65" s="142">
        <v>13</v>
      </c>
      <c r="E65" s="146" t="s">
        <v>941</v>
      </c>
      <c r="F65" s="147" t="s">
        <v>1038</v>
      </c>
      <c r="G65" s="147" t="s">
        <v>28</v>
      </c>
      <c r="H65" s="151" t="s">
        <v>1052</v>
      </c>
      <c r="I65" s="147" t="s">
        <v>542</v>
      </c>
      <c r="J65" s="243" t="s">
        <v>1252</v>
      </c>
      <c r="K65" s="284">
        <v>163200.20000000001</v>
      </c>
      <c r="L65" s="147" t="s">
        <v>1040</v>
      </c>
      <c r="M65" s="147" t="s">
        <v>1094</v>
      </c>
      <c r="O65" s="124"/>
      <c r="P65" s="124"/>
      <c r="Q65" s="124"/>
      <c r="R65" s="115"/>
      <c r="S65" s="115"/>
    </row>
    <row r="66" spans="3:19" x14ac:dyDescent="0.25">
      <c r="C66" s="119"/>
      <c r="D66" s="142">
        <v>14</v>
      </c>
      <c r="E66" s="146" t="s">
        <v>941</v>
      </c>
      <c r="F66" s="147" t="s">
        <v>1038</v>
      </c>
      <c r="G66" s="147" t="s">
        <v>28</v>
      </c>
      <c r="H66" s="151" t="s">
        <v>1053</v>
      </c>
      <c r="I66" s="147" t="s">
        <v>542</v>
      </c>
      <c r="J66" s="243" t="s">
        <v>1252</v>
      </c>
      <c r="K66" s="284">
        <v>163200.20000000001</v>
      </c>
      <c r="L66" s="147" t="s">
        <v>1040</v>
      </c>
      <c r="M66" s="147" t="s">
        <v>1094</v>
      </c>
      <c r="O66" s="124"/>
      <c r="P66" s="124"/>
      <c r="Q66" s="124"/>
      <c r="R66" s="115"/>
      <c r="S66" s="115"/>
    </row>
    <row r="67" spans="3:19" x14ac:dyDescent="0.25">
      <c r="C67" s="119"/>
      <c r="D67" s="142">
        <v>15</v>
      </c>
      <c r="E67" s="146" t="s">
        <v>941</v>
      </c>
      <c r="F67" s="147" t="s">
        <v>1038</v>
      </c>
      <c r="G67" s="147" t="s">
        <v>28</v>
      </c>
      <c r="H67" s="151" t="s">
        <v>1054</v>
      </c>
      <c r="I67" s="147" t="s">
        <v>542</v>
      </c>
      <c r="J67" s="243" t="s">
        <v>1252</v>
      </c>
      <c r="K67" s="284">
        <v>163200.20000000001</v>
      </c>
      <c r="L67" s="147" t="s">
        <v>1040</v>
      </c>
      <c r="M67" s="147" t="s">
        <v>1094</v>
      </c>
      <c r="O67" s="124"/>
      <c r="P67" s="124"/>
      <c r="Q67" s="124"/>
      <c r="R67" s="115"/>
      <c r="S67" s="115"/>
    </row>
    <row r="68" spans="3:19" x14ac:dyDescent="0.25">
      <c r="C68" s="119"/>
      <c r="D68" s="142">
        <v>16</v>
      </c>
      <c r="E68" s="146" t="s">
        <v>941</v>
      </c>
      <c r="F68" s="147" t="s">
        <v>1038</v>
      </c>
      <c r="G68" s="147" t="s">
        <v>28</v>
      </c>
      <c r="H68" s="151" t="s">
        <v>1055</v>
      </c>
      <c r="I68" s="147" t="s">
        <v>542</v>
      </c>
      <c r="J68" s="243" t="s">
        <v>1252</v>
      </c>
      <c r="K68" s="284">
        <v>163200.20000000001</v>
      </c>
      <c r="L68" s="147" t="s">
        <v>1040</v>
      </c>
      <c r="M68" s="147" t="s">
        <v>1094</v>
      </c>
      <c r="O68" s="124"/>
      <c r="P68" s="124"/>
      <c r="Q68" s="124"/>
      <c r="R68" s="115"/>
      <c r="S68" s="115"/>
    </row>
    <row r="69" spans="3:19" x14ac:dyDescent="0.25">
      <c r="C69" s="119"/>
      <c r="D69" s="142">
        <v>17</v>
      </c>
      <c r="E69" s="146" t="s">
        <v>941</v>
      </c>
      <c r="F69" s="147" t="s">
        <v>1038</v>
      </c>
      <c r="G69" s="147" t="s">
        <v>28</v>
      </c>
      <c r="H69" s="151" t="s">
        <v>1056</v>
      </c>
      <c r="I69" s="147" t="s">
        <v>542</v>
      </c>
      <c r="J69" s="243" t="s">
        <v>1252</v>
      </c>
      <c r="K69" s="284">
        <v>163200.20000000001</v>
      </c>
      <c r="L69" s="147" t="s">
        <v>1040</v>
      </c>
      <c r="M69" s="147" t="s">
        <v>1094</v>
      </c>
      <c r="O69" s="124"/>
      <c r="P69" s="124"/>
      <c r="Q69" s="124"/>
      <c r="R69" s="115"/>
      <c r="S69" s="115"/>
    </row>
    <row r="70" spans="3:19" x14ac:dyDescent="0.25">
      <c r="C70" s="119"/>
      <c r="D70" s="142">
        <v>18</v>
      </c>
      <c r="E70" s="146" t="s">
        <v>941</v>
      </c>
      <c r="F70" s="147" t="s">
        <v>1038</v>
      </c>
      <c r="G70" s="147" t="s">
        <v>28</v>
      </c>
      <c r="H70" s="151" t="s">
        <v>1057</v>
      </c>
      <c r="I70" s="147" t="s">
        <v>542</v>
      </c>
      <c r="J70" s="243" t="s">
        <v>1252</v>
      </c>
      <c r="K70" s="284">
        <v>163200.20000000001</v>
      </c>
      <c r="L70" s="147" t="s">
        <v>1040</v>
      </c>
      <c r="M70" s="147" t="s">
        <v>1094</v>
      </c>
      <c r="O70" s="124"/>
      <c r="P70" s="124"/>
      <c r="Q70" s="124"/>
      <c r="R70" s="115"/>
      <c r="S70" s="115"/>
    </row>
    <row r="71" spans="3:19" x14ac:dyDescent="0.25">
      <c r="C71" s="119"/>
      <c r="D71" s="142">
        <v>19</v>
      </c>
      <c r="E71" s="146" t="s">
        <v>941</v>
      </c>
      <c r="F71" s="147" t="s">
        <v>1038</v>
      </c>
      <c r="G71" s="147" t="s">
        <v>28</v>
      </c>
      <c r="H71" s="151" t="s">
        <v>1058</v>
      </c>
      <c r="I71" s="147" t="s">
        <v>542</v>
      </c>
      <c r="J71" s="243" t="s">
        <v>1252</v>
      </c>
      <c r="K71" s="284">
        <v>163200.20000000001</v>
      </c>
      <c r="L71" s="147" t="s">
        <v>1040</v>
      </c>
      <c r="M71" s="147" t="s">
        <v>1094</v>
      </c>
      <c r="O71" s="124"/>
      <c r="P71" s="124"/>
      <c r="Q71" s="124"/>
      <c r="R71" s="115"/>
      <c r="S71" s="115"/>
    </row>
    <row r="72" spans="3:19" x14ac:dyDescent="0.25">
      <c r="C72" s="119"/>
      <c r="D72" s="142">
        <v>20</v>
      </c>
      <c r="E72" s="146" t="s">
        <v>941</v>
      </c>
      <c r="F72" s="147" t="s">
        <v>1038</v>
      </c>
      <c r="G72" s="147" t="s">
        <v>28</v>
      </c>
      <c r="H72" s="151" t="s">
        <v>1059</v>
      </c>
      <c r="I72" s="147" t="s">
        <v>542</v>
      </c>
      <c r="J72" s="243" t="s">
        <v>1252</v>
      </c>
      <c r="K72" s="284">
        <v>163200.20000000001</v>
      </c>
      <c r="L72" s="147" t="s">
        <v>1040</v>
      </c>
      <c r="M72" s="147" t="s">
        <v>1094</v>
      </c>
      <c r="O72" s="124"/>
      <c r="P72" s="124"/>
      <c r="Q72" s="124"/>
      <c r="R72" s="115"/>
      <c r="S72" s="115"/>
    </row>
    <row r="73" spans="3:19" x14ac:dyDescent="0.25">
      <c r="C73" s="119"/>
      <c r="D73" s="142">
        <v>21</v>
      </c>
      <c r="E73" s="146" t="s">
        <v>941</v>
      </c>
      <c r="F73" s="147" t="s">
        <v>1038</v>
      </c>
      <c r="G73" s="147" t="s">
        <v>28</v>
      </c>
      <c r="H73" s="151" t="s">
        <v>1060</v>
      </c>
      <c r="I73" s="147" t="s">
        <v>542</v>
      </c>
      <c r="J73" s="243" t="s">
        <v>1252</v>
      </c>
      <c r="K73" s="284">
        <v>163200.20000000001</v>
      </c>
      <c r="L73" s="147" t="s">
        <v>1040</v>
      </c>
      <c r="M73" s="147" t="s">
        <v>1094</v>
      </c>
      <c r="O73" s="124"/>
      <c r="P73" s="124"/>
      <c r="Q73" s="124"/>
      <c r="R73" s="115"/>
      <c r="S73" s="115"/>
    </row>
    <row r="74" spans="3:19" x14ac:dyDescent="0.25">
      <c r="C74" s="119"/>
      <c r="D74" s="142">
        <v>22</v>
      </c>
      <c r="E74" s="146" t="s">
        <v>941</v>
      </c>
      <c r="F74" s="147" t="s">
        <v>1038</v>
      </c>
      <c r="G74" s="147" t="s">
        <v>28</v>
      </c>
      <c r="H74" s="151" t="s">
        <v>1061</v>
      </c>
      <c r="I74" s="147" t="s">
        <v>542</v>
      </c>
      <c r="J74" s="243" t="s">
        <v>1252</v>
      </c>
      <c r="K74" s="284">
        <v>163200.20000000001</v>
      </c>
      <c r="L74" s="147" t="s">
        <v>1040</v>
      </c>
      <c r="M74" s="147" t="s">
        <v>1094</v>
      </c>
      <c r="O74" s="124"/>
      <c r="P74" s="124"/>
      <c r="Q74" s="124"/>
      <c r="R74" s="115"/>
      <c r="S74" s="115"/>
    </row>
    <row r="75" spans="3:19" x14ac:dyDescent="0.25">
      <c r="C75" s="119"/>
      <c r="D75" s="142">
        <v>23</v>
      </c>
      <c r="E75" s="146" t="s">
        <v>941</v>
      </c>
      <c r="F75" s="147" t="s">
        <v>1038</v>
      </c>
      <c r="G75" s="147" t="s">
        <v>28</v>
      </c>
      <c r="H75" s="151" t="s">
        <v>1062</v>
      </c>
      <c r="I75" s="147" t="s">
        <v>542</v>
      </c>
      <c r="J75" s="243" t="s">
        <v>1252</v>
      </c>
      <c r="K75" s="284">
        <v>163200.20000000001</v>
      </c>
      <c r="L75" s="147" t="s">
        <v>1040</v>
      </c>
      <c r="M75" s="147" t="s">
        <v>1094</v>
      </c>
      <c r="O75" s="124"/>
      <c r="P75" s="124"/>
      <c r="Q75" s="124"/>
      <c r="R75" s="115"/>
      <c r="S75" s="115"/>
    </row>
    <row r="76" spans="3:19" x14ac:dyDescent="0.25">
      <c r="C76" s="119"/>
      <c r="D76" s="142">
        <v>24</v>
      </c>
      <c r="E76" s="146" t="s">
        <v>941</v>
      </c>
      <c r="F76" s="147" t="s">
        <v>1038</v>
      </c>
      <c r="G76" s="147" t="s">
        <v>28</v>
      </c>
      <c r="H76" s="151" t="s">
        <v>1063</v>
      </c>
      <c r="I76" s="147" t="s">
        <v>542</v>
      </c>
      <c r="J76" s="243" t="s">
        <v>1252</v>
      </c>
      <c r="K76" s="284">
        <v>163200.20000000001</v>
      </c>
      <c r="L76" s="147" t="s">
        <v>1040</v>
      </c>
      <c r="M76" s="147" t="s">
        <v>1094</v>
      </c>
      <c r="O76" s="124"/>
      <c r="P76" s="124"/>
      <c r="Q76" s="124"/>
      <c r="R76" s="115"/>
      <c r="S76" s="115"/>
    </row>
    <row r="77" spans="3:19" x14ac:dyDescent="0.25">
      <c r="C77" s="119"/>
      <c r="D77" s="142">
        <v>25</v>
      </c>
      <c r="E77" s="146" t="s">
        <v>941</v>
      </c>
      <c r="F77" s="147" t="s">
        <v>1038</v>
      </c>
      <c r="G77" s="147" t="s">
        <v>28</v>
      </c>
      <c r="H77" s="151" t="s">
        <v>1064</v>
      </c>
      <c r="I77" s="147" t="s">
        <v>542</v>
      </c>
      <c r="J77" s="243" t="s">
        <v>1252</v>
      </c>
      <c r="K77" s="284">
        <v>163200.20000000001</v>
      </c>
      <c r="L77" s="147" t="s">
        <v>1040</v>
      </c>
      <c r="M77" s="147" t="s">
        <v>1094</v>
      </c>
      <c r="O77" s="124"/>
      <c r="P77" s="124"/>
      <c r="Q77" s="124"/>
      <c r="R77" s="115"/>
      <c r="S77" s="115"/>
    </row>
    <row r="78" spans="3:19" x14ac:dyDescent="0.25">
      <c r="C78" s="119"/>
      <c r="D78" s="142">
        <v>26</v>
      </c>
      <c r="E78" s="146" t="s">
        <v>941</v>
      </c>
      <c r="F78" s="147" t="s">
        <v>1038</v>
      </c>
      <c r="G78" s="147" t="s">
        <v>28</v>
      </c>
      <c r="H78" s="151" t="s">
        <v>1065</v>
      </c>
      <c r="I78" s="147" t="s">
        <v>542</v>
      </c>
      <c r="J78" s="243" t="s">
        <v>1252</v>
      </c>
      <c r="K78" s="284">
        <v>163200.20000000001</v>
      </c>
      <c r="L78" s="147" t="s">
        <v>1040</v>
      </c>
      <c r="M78" s="147" t="s">
        <v>1094</v>
      </c>
      <c r="O78" s="124"/>
      <c r="P78" s="124"/>
      <c r="Q78" s="124"/>
      <c r="R78" s="115"/>
      <c r="S78" s="115"/>
    </row>
    <row r="79" spans="3:19" x14ac:dyDescent="0.25">
      <c r="C79" s="119"/>
      <c r="D79" s="142">
        <v>27</v>
      </c>
      <c r="E79" s="146" t="s">
        <v>941</v>
      </c>
      <c r="F79" s="147" t="s">
        <v>1038</v>
      </c>
      <c r="G79" s="147" t="s">
        <v>28</v>
      </c>
      <c r="H79" s="151" t="s">
        <v>1066</v>
      </c>
      <c r="I79" s="147" t="s">
        <v>542</v>
      </c>
      <c r="J79" s="243" t="s">
        <v>1252</v>
      </c>
      <c r="K79" s="284">
        <v>163200.20000000001</v>
      </c>
      <c r="L79" s="147" t="s">
        <v>1040</v>
      </c>
      <c r="M79" s="147" t="s">
        <v>1094</v>
      </c>
      <c r="O79" s="124"/>
      <c r="P79" s="124"/>
      <c r="Q79" s="124"/>
      <c r="R79" s="115"/>
      <c r="S79" s="115"/>
    </row>
    <row r="80" spans="3:19" x14ac:dyDescent="0.25">
      <c r="C80" s="119"/>
      <c r="D80" s="142">
        <v>28</v>
      </c>
      <c r="E80" s="146" t="s">
        <v>941</v>
      </c>
      <c r="F80" s="147" t="s">
        <v>1038</v>
      </c>
      <c r="G80" s="147" t="s">
        <v>28</v>
      </c>
      <c r="H80" s="151" t="s">
        <v>1067</v>
      </c>
      <c r="I80" s="147" t="s">
        <v>542</v>
      </c>
      <c r="J80" s="243" t="s">
        <v>1252</v>
      </c>
      <c r="K80" s="284">
        <v>163200.20000000001</v>
      </c>
      <c r="L80" s="147" t="s">
        <v>1040</v>
      </c>
      <c r="M80" s="147" t="s">
        <v>1094</v>
      </c>
      <c r="O80" s="124"/>
      <c r="P80" s="124"/>
      <c r="Q80" s="124"/>
      <c r="R80" s="115"/>
      <c r="S80" s="115"/>
    </row>
    <row r="81" spans="3:19" x14ac:dyDescent="0.25">
      <c r="C81" s="119"/>
      <c r="D81" s="142">
        <v>29</v>
      </c>
      <c r="E81" s="146" t="s">
        <v>941</v>
      </c>
      <c r="F81" s="147" t="s">
        <v>1038</v>
      </c>
      <c r="G81" s="147" t="s">
        <v>28</v>
      </c>
      <c r="H81" s="151" t="s">
        <v>1068</v>
      </c>
      <c r="I81" s="147" t="s">
        <v>542</v>
      </c>
      <c r="J81" s="243" t="s">
        <v>1252</v>
      </c>
      <c r="K81" s="284">
        <v>163200.20000000001</v>
      </c>
      <c r="L81" s="147" t="s">
        <v>1040</v>
      </c>
      <c r="M81" s="147" t="s">
        <v>1094</v>
      </c>
      <c r="O81" s="124"/>
      <c r="P81" s="124"/>
      <c r="Q81" s="124"/>
      <c r="R81" s="115"/>
      <c r="S81" s="115"/>
    </row>
    <row r="82" spans="3:19" x14ac:dyDescent="0.25">
      <c r="C82" s="119"/>
      <c r="D82" s="142">
        <v>30</v>
      </c>
      <c r="E82" s="146" t="s">
        <v>941</v>
      </c>
      <c r="F82" s="147" t="s">
        <v>1038</v>
      </c>
      <c r="G82" s="147" t="s">
        <v>28</v>
      </c>
      <c r="H82" s="151" t="s">
        <v>1069</v>
      </c>
      <c r="I82" s="147" t="s">
        <v>542</v>
      </c>
      <c r="J82" s="243" t="s">
        <v>1252</v>
      </c>
      <c r="K82" s="284">
        <v>163200.20000000001</v>
      </c>
      <c r="L82" s="147" t="s">
        <v>1040</v>
      </c>
      <c r="M82" s="147" t="s">
        <v>1094</v>
      </c>
      <c r="O82" s="124"/>
      <c r="P82" s="124"/>
      <c r="Q82" s="124"/>
      <c r="R82" s="115"/>
      <c r="S82" s="115"/>
    </row>
    <row r="83" spans="3:19" x14ac:dyDescent="0.25">
      <c r="C83" s="119"/>
      <c r="D83" s="142">
        <v>31</v>
      </c>
      <c r="E83" s="146" t="s">
        <v>941</v>
      </c>
      <c r="F83" s="147" t="s">
        <v>1038</v>
      </c>
      <c r="G83" s="147" t="s">
        <v>28</v>
      </c>
      <c r="H83" s="151" t="s">
        <v>1070</v>
      </c>
      <c r="I83" s="147" t="s">
        <v>542</v>
      </c>
      <c r="J83" s="243" t="s">
        <v>1252</v>
      </c>
      <c r="K83" s="284">
        <v>163200.20000000001</v>
      </c>
      <c r="L83" s="147" t="s">
        <v>1040</v>
      </c>
      <c r="M83" s="147" t="s">
        <v>1094</v>
      </c>
      <c r="O83" s="124"/>
      <c r="P83" s="124"/>
      <c r="Q83" s="124"/>
      <c r="R83" s="115"/>
      <c r="S83" s="115"/>
    </row>
    <row r="84" spans="3:19" x14ac:dyDescent="0.25">
      <c r="C84" s="119"/>
      <c r="D84" s="142">
        <v>32</v>
      </c>
      <c r="E84" s="146" t="s">
        <v>941</v>
      </c>
      <c r="F84" s="147" t="s">
        <v>1038</v>
      </c>
      <c r="G84" s="147" t="s">
        <v>28</v>
      </c>
      <c r="H84" s="151" t="s">
        <v>1071</v>
      </c>
      <c r="I84" s="147" t="s">
        <v>542</v>
      </c>
      <c r="J84" s="243" t="s">
        <v>1252</v>
      </c>
      <c r="K84" s="284">
        <v>163200.20000000001</v>
      </c>
      <c r="L84" s="147" t="s">
        <v>1040</v>
      </c>
      <c r="M84" s="147" t="s">
        <v>1094</v>
      </c>
      <c r="O84" s="124"/>
      <c r="P84" s="124"/>
      <c r="Q84" s="124"/>
      <c r="R84" s="115"/>
      <c r="S84" s="115"/>
    </row>
    <row r="85" spans="3:19" x14ac:dyDescent="0.25">
      <c r="C85" s="119"/>
      <c r="D85" s="142">
        <v>33</v>
      </c>
      <c r="E85" s="146" t="s">
        <v>941</v>
      </c>
      <c r="F85" s="147" t="s">
        <v>1038</v>
      </c>
      <c r="G85" s="147" t="s">
        <v>28</v>
      </c>
      <c r="H85" s="151" t="s">
        <v>1072</v>
      </c>
      <c r="I85" s="147" t="s">
        <v>542</v>
      </c>
      <c r="J85" s="243" t="s">
        <v>1252</v>
      </c>
      <c r="K85" s="284">
        <v>163200.20000000001</v>
      </c>
      <c r="L85" s="147" t="s">
        <v>1040</v>
      </c>
      <c r="M85" s="147" t="s">
        <v>1094</v>
      </c>
      <c r="O85" s="124"/>
      <c r="P85" s="124"/>
      <c r="Q85" s="124"/>
      <c r="R85" s="115"/>
      <c r="S85" s="115"/>
    </row>
    <row r="86" spans="3:19" x14ac:dyDescent="0.25">
      <c r="C86" s="119"/>
      <c r="D86" s="142">
        <v>34</v>
      </c>
      <c r="E86" s="146" t="s">
        <v>941</v>
      </c>
      <c r="F86" s="147" t="s">
        <v>1038</v>
      </c>
      <c r="G86" s="147" t="s">
        <v>28</v>
      </c>
      <c r="H86" s="151" t="s">
        <v>1073</v>
      </c>
      <c r="I86" s="147" t="s">
        <v>542</v>
      </c>
      <c r="J86" s="243" t="s">
        <v>1252</v>
      </c>
      <c r="K86" s="284">
        <v>163200.20000000001</v>
      </c>
      <c r="L86" s="147" t="s">
        <v>1040</v>
      </c>
      <c r="M86" s="147" t="s">
        <v>1094</v>
      </c>
      <c r="O86" s="124"/>
      <c r="P86" s="124"/>
      <c r="Q86" s="124"/>
      <c r="R86" s="115"/>
      <c r="S86" s="115"/>
    </row>
    <row r="87" spans="3:19" x14ac:dyDescent="0.25">
      <c r="C87" s="119"/>
      <c r="D87" s="142">
        <v>35</v>
      </c>
      <c r="E87" s="146" t="s">
        <v>941</v>
      </c>
      <c r="F87" s="147" t="s">
        <v>1038</v>
      </c>
      <c r="G87" s="147" t="s">
        <v>28</v>
      </c>
      <c r="H87" s="151" t="s">
        <v>1074</v>
      </c>
      <c r="I87" s="147" t="s">
        <v>542</v>
      </c>
      <c r="J87" s="243" t="s">
        <v>1252</v>
      </c>
      <c r="K87" s="284">
        <v>163200.20000000001</v>
      </c>
      <c r="L87" s="147" t="s">
        <v>1040</v>
      </c>
      <c r="M87" s="147" t="s">
        <v>1094</v>
      </c>
      <c r="O87" s="124"/>
      <c r="P87" s="124"/>
      <c r="Q87" s="124"/>
      <c r="R87" s="115"/>
      <c r="S87" s="115"/>
    </row>
    <row r="88" spans="3:19" x14ac:dyDescent="0.25">
      <c r="C88" s="119"/>
      <c r="D88" s="142">
        <v>36</v>
      </c>
      <c r="E88" s="146" t="s">
        <v>941</v>
      </c>
      <c r="F88" s="147" t="s">
        <v>1038</v>
      </c>
      <c r="G88" s="147" t="s">
        <v>28</v>
      </c>
      <c r="H88" s="151" t="s">
        <v>1075</v>
      </c>
      <c r="I88" s="147" t="s">
        <v>542</v>
      </c>
      <c r="J88" s="243" t="s">
        <v>1252</v>
      </c>
      <c r="K88" s="284">
        <v>163200.20000000001</v>
      </c>
      <c r="L88" s="147" t="s">
        <v>1040</v>
      </c>
      <c r="M88" s="147" t="s">
        <v>1094</v>
      </c>
      <c r="O88" s="124"/>
      <c r="P88" s="124"/>
      <c r="Q88" s="124"/>
      <c r="R88" s="115"/>
      <c r="S88" s="115"/>
    </row>
    <row r="89" spans="3:19" x14ac:dyDescent="0.25">
      <c r="C89" s="119"/>
      <c r="D89" s="142">
        <v>37</v>
      </c>
      <c r="E89" s="146" t="s">
        <v>941</v>
      </c>
      <c r="F89" s="147" t="s">
        <v>1038</v>
      </c>
      <c r="G89" s="147" t="s">
        <v>28</v>
      </c>
      <c r="H89" s="151" t="s">
        <v>1076</v>
      </c>
      <c r="I89" s="147" t="s">
        <v>542</v>
      </c>
      <c r="J89" s="243" t="s">
        <v>1252</v>
      </c>
      <c r="K89" s="284">
        <v>163200.20000000001</v>
      </c>
      <c r="L89" s="147" t="s">
        <v>1040</v>
      </c>
      <c r="M89" s="147" t="s">
        <v>1094</v>
      </c>
      <c r="O89" s="124"/>
      <c r="P89" s="124"/>
      <c r="Q89" s="124"/>
      <c r="R89" s="115"/>
      <c r="S89" s="115"/>
    </row>
    <row r="90" spans="3:19" x14ac:dyDescent="0.25">
      <c r="C90" s="119"/>
      <c r="D90" s="142">
        <v>38</v>
      </c>
      <c r="E90" s="146" t="s">
        <v>941</v>
      </c>
      <c r="F90" s="147" t="s">
        <v>1038</v>
      </c>
      <c r="G90" s="147" t="s">
        <v>28</v>
      </c>
      <c r="H90" s="151" t="s">
        <v>1077</v>
      </c>
      <c r="I90" s="147" t="s">
        <v>542</v>
      </c>
      <c r="J90" s="243" t="s">
        <v>1252</v>
      </c>
      <c r="K90" s="284">
        <v>163200.20000000001</v>
      </c>
      <c r="L90" s="147" t="s">
        <v>1040</v>
      </c>
      <c r="M90" s="147" t="s">
        <v>1094</v>
      </c>
      <c r="O90" s="124"/>
      <c r="P90" s="124"/>
      <c r="Q90" s="124"/>
      <c r="R90" s="115"/>
      <c r="S90" s="115"/>
    </row>
    <row r="91" spans="3:19" x14ac:dyDescent="0.25">
      <c r="C91" s="119"/>
      <c r="D91" s="142">
        <v>39</v>
      </c>
      <c r="E91" s="146" t="s">
        <v>941</v>
      </c>
      <c r="F91" s="147" t="s">
        <v>1038</v>
      </c>
      <c r="G91" s="147" t="s">
        <v>28</v>
      </c>
      <c r="H91" s="151" t="s">
        <v>1078</v>
      </c>
      <c r="I91" s="147" t="s">
        <v>542</v>
      </c>
      <c r="J91" s="243" t="s">
        <v>1252</v>
      </c>
      <c r="K91" s="284">
        <v>163200.20000000001</v>
      </c>
      <c r="L91" s="147" t="s">
        <v>1040</v>
      </c>
      <c r="M91" s="147" t="s">
        <v>1094</v>
      </c>
      <c r="O91" s="124"/>
      <c r="P91" s="124"/>
      <c r="Q91" s="124"/>
      <c r="R91" s="115"/>
      <c r="S91" s="115"/>
    </row>
    <row r="92" spans="3:19" x14ac:dyDescent="0.25">
      <c r="C92" s="119"/>
      <c r="D92" s="142">
        <v>40</v>
      </c>
      <c r="E92" s="146" t="s">
        <v>941</v>
      </c>
      <c r="F92" s="147" t="s">
        <v>1038</v>
      </c>
      <c r="G92" s="147" t="s">
        <v>28</v>
      </c>
      <c r="H92" s="151" t="s">
        <v>1079</v>
      </c>
      <c r="I92" s="147" t="s">
        <v>542</v>
      </c>
      <c r="J92" s="243" t="s">
        <v>1252</v>
      </c>
      <c r="K92" s="284">
        <v>163200.20000000001</v>
      </c>
      <c r="L92" s="147" t="s">
        <v>1040</v>
      </c>
      <c r="M92" s="147" t="s">
        <v>1094</v>
      </c>
      <c r="O92" s="124"/>
      <c r="P92" s="124"/>
      <c r="Q92" s="124"/>
      <c r="R92" s="115"/>
      <c r="S92" s="115"/>
    </row>
    <row r="93" spans="3:19" x14ac:dyDescent="0.25">
      <c r="C93" s="119"/>
      <c r="D93" s="142">
        <v>41</v>
      </c>
      <c r="E93" s="146" t="s">
        <v>941</v>
      </c>
      <c r="F93" s="147" t="s">
        <v>1038</v>
      </c>
      <c r="G93" s="147" t="s">
        <v>28</v>
      </c>
      <c r="H93" s="151" t="s">
        <v>1080</v>
      </c>
      <c r="I93" s="147" t="s">
        <v>542</v>
      </c>
      <c r="J93" s="243" t="s">
        <v>1252</v>
      </c>
      <c r="K93" s="284">
        <v>163200.20000000001</v>
      </c>
      <c r="L93" s="147" t="s">
        <v>1040</v>
      </c>
      <c r="M93" s="147" t="s">
        <v>1094</v>
      </c>
      <c r="O93" s="124"/>
      <c r="P93" s="124"/>
      <c r="Q93" s="124"/>
      <c r="R93" s="115"/>
      <c r="S93" s="115"/>
    </row>
    <row r="94" spans="3:19" x14ac:dyDescent="0.25">
      <c r="C94" s="119"/>
      <c r="D94" s="142">
        <v>42</v>
      </c>
      <c r="E94" s="146" t="s">
        <v>941</v>
      </c>
      <c r="F94" s="147" t="s">
        <v>1038</v>
      </c>
      <c r="G94" s="147" t="s">
        <v>28</v>
      </c>
      <c r="H94" s="151" t="s">
        <v>1081</v>
      </c>
      <c r="I94" s="147" t="s">
        <v>542</v>
      </c>
      <c r="J94" s="243" t="s">
        <v>1252</v>
      </c>
      <c r="K94" s="284">
        <v>163200.20000000001</v>
      </c>
      <c r="L94" s="147" t="s">
        <v>1040</v>
      </c>
      <c r="M94" s="147" t="s">
        <v>1094</v>
      </c>
      <c r="O94" s="124"/>
      <c r="P94" s="124"/>
      <c r="Q94" s="124"/>
      <c r="R94" s="115"/>
      <c r="S94" s="115"/>
    </row>
    <row r="95" spans="3:19" x14ac:dyDescent="0.25">
      <c r="C95" s="119"/>
      <c r="D95" s="142">
        <v>43</v>
      </c>
      <c r="E95" s="146" t="s">
        <v>941</v>
      </c>
      <c r="F95" s="147" t="s">
        <v>1038</v>
      </c>
      <c r="G95" s="147" t="s">
        <v>28</v>
      </c>
      <c r="H95" s="151" t="s">
        <v>1082</v>
      </c>
      <c r="I95" s="147" t="s">
        <v>542</v>
      </c>
      <c r="J95" s="243" t="s">
        <v>1252</v>
      </c>
      <c r="K95" s="284">
        <v>163200.20000000001</v>
      </c>
      <c r="L95" s="147" t="s">
        <v>1040</v>
      </c>
      <c r="M95" s="147" t="s">
        <v>1094</v>
      </c>
      <c r="O95" s="124"/>
      <c r="P95" s="124"/>
      <c r="Q95" s="124"/>
      <c r="R95" s="115"/>
      <c r="S95" s="115"/>
    </row>
    <row r="96" spans="3:19" ht="48.75" customHeight="1" x14ac:dyDescent="0.25">
      <c r="C96" s="119"/>
      <c r="D96" s="142"/>
      <c r="E96" s="157"/>
      <c r="F96" s="106"/>
      <c r="G96" s="106"/>
      <c r="H96" s="158"/>
      <c r="I96" s="106"/>
      <c r="J96" s="106"/>
      <c r="K96" s="158"/>
      <c r="L96" s="106"/>
      <c r="M96" s="106"/>
      <c r="O96" s="124"/>
      <c r="P96" s="124"/>
      <c r="Q96" s="124"/>
      <c r="R96" s="115"/>
      <c r="S96" s="115"/>
    </row>
    <row r="97" spans="3:19" x14ac:dyDescent="0.25">
      <c r="C97" s="119"/>
      <c r="D97" s="145"/>
      <c r="E97" s="124"/>
      <c r="F97" s="124"/>
      <c r="G97" s="124"/>
      <c r="H97" s="145"/>
      <c r="I97" s="124"/>
      <c r="J97" s="124"/>
      <c r="K97" s="124"/>
      <c r="L97" s="124"/>
      <c r="M97" s="124"/>
      <c r="N97" s="124"/>
      <c r="O97" s="124"/>
      <c r="P97" s="124"/>
      <c r="Q97" s="124"/>
      <c r="R97" s="115"/>
      <c r="S97" s="115"/>
    </row>
    <row r="98" spans="3:19" ht="16.5" thickBot="1" x14ac:dyDescent="0.3">
      <c r="C98" s="119"/>
      <c r="D98" s="124"/>
      <c r="E98" s="124"/>
      <c r="F98" s="124"/>
      <c r="G98" s="145"/>
      <c r="H98" s="124"/>
      <c r="I98" s="124"/>
      <c r="J98" s="124"/>
      <c r="K98" s="124"/>
      <c r="L98" s="124"/>
      <c r="M98" s="124"/>
      <c r="N98" s="124"/>
      <c r="O98" s="124"/>
      <c r="P98" s="124"/>
      <c r="Q98" s="124"/>
      <c r="R98" s="115"/>
      <c r="S98" s="115"/>
    </row>
    <row r="99" spans="3:19" ht="24" thickBot="1" x14ac:dyDescent="0.4">
      <c r="C99" s="119"/>
      <c r="D99" s="1308" t="s">
        <v>104</v>
      </c>
      <c r="E99" s="1309"/>
      <c r="F99" s="1309"/>
      <c r="G99" s="1309"/>
      <c r="H99" s="1309"/>
      <c r="I99" s="1309"/>
      <c r="J99" s="1309"/>
      <c r="K99" s="1309"/>
      <c r="L99" s="1309"/>
      <c r="M99" s="1309"/>
      <c r="N99" s="1309"/>
      <c r="O99" s="1309"/>
      <c r="P99" s="1309"/>
      <c r="Q99" s="1309"/>
      <c r="R99" s="1310"/>
      <c r="S99" s="115"/>
    </row>
    <row r="100" spans="3:19" ht="39" customHeight="1" x14ac:dyDescent="0.35">
      <c r="C100" s="119"/>
      <c r="D100" s="1320" t="s">
        <v>58</v>
      </c>
      <c r="E100" s="1321"/>
      <c r="F100" s="1321"/>
      <c r="G100" s="1321"/>
      <c r="H100" s="1321"/>
      <c r="I100" s="1321"/>
      <c r="J100" s="1321"/>
      <c r="K100" s="1321"/>
      <c r="L100" s="213"/>
      <c r="M100" s="213"/>
      <c r="N100" s="213"/>
      <c r="O100" s="213"/>
      <c r="P100" s="213"/>
      <c r="Q100" s="213"/>
      <c r="R100" s="204"/>
      <c r="S100" s="115"/>
    </row>
    <row r="101" spans="3:19" x14ac:dyDescent="0.25">
      <c r="C101" s="119"/>
      <c r="D101" s="122" t="s">
        <v>9</v>
      </c>
      <c r="E101" s="122" t="s">
        <v>59</v>
      </c>
      <c r="F101" s="122" t="s">
        <v>12</v>
      </c>
      <c r="G101" s="121" t="s">
        <v>71</v>
      </c>
      <c r="H101" s="122" t="s">
        <v>106</v>
      </c>
      <c r="I101" s="122" t="s">
        <v>73</v>
      </c>
      <c r="J101" s="122" t="s">
        <v>107</v>
      </c>
      <c r="K101" s="123" t="s">
        <v>21</v>
      </c>
      <c r="L101" s="124"/>
      <c r="M101" s="124"/>
      <c r="N101" s="124"/>
      <c r="O101" s="124"/>
      <c r="P101" s="124"/>
      <c r="Q101" s="124"/>
      <c r="R101" s="115"/>
      <c r="S101" s="115"/>
    </row>
    <row r="102" spans="3:19" x14ac:dyDescent="0.25">
      <c r="C102" s="119"/>
      <c r="D102" s="159"/>
      <c r="E102" s="144"/>
      <c r="F102" s="144"/>
      <c r="G102" s="159"/>
      <c r="H102" s="144"/>
      <c r="I102" s="144"/>
      <c r="J102" s="159"/>
      <c r="K102" s="160"/>
      <c r="L102" s="124"/>
      <c r="M102" s="124"/>
      <c r="N102" s="124"/>
      <c r="O102" s="124"/>
      <c r="P102" s="124"/>
      <c r="Q102" s="124"/>
      <c r="R102" s="115"/>
      <c r="S102" s="115"/>
    </row>
    <row r="103" spans="3:19" x14ac:dyDescent="0.25">
      <c r="C103" s="119"/>
      <c r="D103" s="120"/>
      <c r="E103" s="161"/>
      <c r="F103" s="120"/>
      <c r="G103" s="120"/>
      <c r="H103" s="120"/>
      <c r="I103" s="120"/>
      <c r="J103" s="120"/>
      <c r="K103" s="106"/>
      <c r="L103" s="124"/>
      <c r="M103" s="124"/>
      <c r="N103" s="124"/>
      <c r="O103" s="124"/>
      <c r="P103" s="124"/>
      <c r="Q103" s="124"/>
      <c r="R103" s="115"/>
      <c r="S103" s="115"/>
    </row>
    <row r="104" spans="3:19" x14ac:dyDescent="0.25">
      <c r="C104" s="119"/>
      <c r="D104" s="124"/>
      <c r="E104" s="124"/>
      <c r="F104" s="124"/>
      <c r="G104" s="145"/>
      <c r="H104" s="124"/>
      <c r="I104" s="124"/>
      <c r="J104" s="124"/>
      <c r="K104" s="124"/>
      <c r="L104" s="124"/>
      <c r="M104" s="124"/>
      <c r="N104" s="124"/>
      <c r="O104" s="124"/>
      <c r="P104" s="124"/>
      <c r="Q104" s="124"/>
      <c r="R104" s="115"/>
      <c r="S104" s="115"/>
    </row>
    <row r="105" spans="3:19" ht="16.5" thickBot="1" x14ac:dyDescent="0.3">
      <c r="C105" s="119"/>
      <c r="D105" s="124"/>
      <c r="E105" s="124"/>
      <c r="F105" s="124"/>
      <c r="G105" s="145"/>
      <c r="H105" s="124"/>
      <c r="I105" s="124"/>
      <c r="J105" s="124"/>
      <c r="K105" s="124"/>
      <c r="L105" s="124"/>
      <c r="M105" s="124"/>
      <c r="N105" s="124"/>
      <c r="O105" s="124"/>
      <c r="P105" s="124"/>
      <c r="Q105" s="124"/>
      <c r="R105" s="115"/>
      <c r="S105" s="115"/>
    </row>
    <row r="106" spans="3:19" ht="24" thickBot="1" x14ac:dyDescent="0.4">
      <c r="C106" s="119"/>
      <c r="D106" s="1308" t="s">
        <v>113</v>
      </c>
      <c r="E106" s="1309"/>
      <c r="F106" s="1309"/>
      <c r="G106" s="1309"/>
      <c r="H106" s="1309"/>
      <c r="I106" s="1309"/>
      <c r="J106" s="1309"/>
      <c r="K106" s="1309"/>
      <c r="L106" s="1309"/>
      <c r="M106" s="1309"/>
      <c r="N106" s="1309"/>
      <c r="O106" s="1309"/>
      <c r="P106" s="1309"/>
      <c r="Q106" s="1309"/>
      <c r="R106" s="1310"/>
      <c r="S106" s="115"/>
    </row>
    <row r="107" spans="3:19" ht="23.25" x14ac:dyDescent="0.35">
      <c r="C107" s="119"/>
      <c r="D107" s="203"/>
      <c r="E107" s="203"/>
      <c r="F107" s="203"/>
      <c r="G107" s="203"/>
      <c r="H107" s="203"/>
      <c r="I107" s="203"/>
      <c r="J107" s="203"/>
      <c r="K107" s="203"/>
      <c r="L107" s="203"/>
      <c r="M107" s="203"/>
      <c r="N107" s="203"/>
      <c r="O107" s="203"/>
      <c r="P107" s="203"/>
      <c r="Q107" s="203"/>
      <c r="R107" s="212"/>
      <c r="S107" s="115"/>
    </row>
    <row r="108" spans="3:19" ht="23.25" x14ac:dyDescent="0.35">
      <c r="C108" s="119"/>
      <c r="D108" s="1320" t="s">
        <v>4568</v>
      </c>
      <c r="E108" s="1321"/>
      <c r="F108" s="1321"/>
      <c r="G108" s="1321"/>
      <c r="H108" s="1321"/>
      <c r="I108" s="1321"/>
      <c r="J108" s="1321"/>
      <c r="K108" s="1321"/>
      <c r="L108" s="1321"/>
      <c r="M108" s="1321"/>
      <c r="N108" s="1321"/>
      <c r="O108" s="1321"/>
      <c r="P108" s="1322"/>
      <c r="Q108" s="215"/>
      <c r="R108" s="204"/>
      <c r="S108" s="115"/>
    </row>
    <row r="109" spans="3:19" ht="31.5" x14ac:dyDescent="0.25">
      <c r="C109" s="119"/>
      <c r="D109" s="122" t="s">
        <v>9</v>
      </c>
      <c r="E109" s="122" t="s">
        <v>10</v>
      </c>
      <c r="F109" s="122" t="s">
        <v>115</v>
      </c>
      <c r="G109" s="121" t="s">
        <v>12</v>
      </c>
      <c r="H109" s="122" t="s">
        <v>71</v>
      </c>
      <c r="I109" s="122" t="s">
        <v>72</v>
      </c>
      <c r="J109" s="122" t="s">
        <v>116</v>
      </c>
      <c r="K109" s="123" t="s">
        <v>73</v>
      </c>
      <c r="L109" s="122" t="s">
        <v>117</v>
      </c>
      <c r="M109" s="122" t="s">
        <v>118</v>
      </c>
      <c r="N109" s="121" t="s">
        <v>47</v>
      </c>
      <c r="O109" s="122" t="s">
        <v>21</v>
      </c>
      <c r="Q109" s="124"/>
      <c r="R109" s="115"/>
      <c r="S109" s="115"/>
    </row>
    <row r="110" spans="3:19" ht="29.45" customHeight="1" x14ac:dyDescent="0.25">
      <c r="C110" s="119"/>
      <c r="D110" s="143">
        <v>1</v>
      </c>
      <c r="E110" s="235" t="s">
        <v>1268</v>
      </c>
      <c r="F110" s="234" t="s">
        <v>1269</v>
      </c>
      <c r="G110" s="232" t="s">
        <v>28</v>
      </c>
      <c r="H110" s="234" t="s">
        <v>1270</v>
      </c>
      <c r="I110" s="234" t="s">
        <v>1089</v>
      </c>
      <c r="J110" s="232" t="s">
        <v>1271</v>
      </c>
      <c r="K110" s="234" t="s">
        <v>1265</v>
      </c>
      <c r="L110" s="234" t="s">
        <v>575</v>
      </c>
      <c r="M110" s="234" t="s">
        <v>1272</v>
      </c>
      <c r="N110" s="239">
        <v>2286833.4</v>
      </c>
      <c r="O110" s="127" t="s">
        <v>1273</v>
      </c>
      <c r="P110" s="165"/>
      <c r="Q110" s="166"/>
      <c r="R110" s="115"/>
      <c r="S110" s="115"/>
    </row>
    <row r="111" spans="3:19" ht="77.25" customHeight="1" x14ac:dyDescent="0.25">
      <c r="C111" s="119"/>
      <c r="D111" s="143">
        <v>2</v>
      </c>
      <c r="E111" s="235" t="s">
        <v>1221</v>
      </c>
      <c r="F111" s="234"/>
      <c r="G111" s="232" t="s">
        <v>136</v>
      </c>
      <c r="H111" s="234" t="s">
        <v>1274</v>
      </c>
      <c r="I111" s="234" t="s">
        <v>1275</v>
      </c>
      <c r="J111" s="232" t="s">
        <v>171</v>
      </c>
      <c r="K111" s="234" t="s">
        <v>124</v>
      </c>
      <c r="L111" s="234" t="s">
        <v>124</v>
      </c>
      <c r="M111" s="234" t="s">
        <v>124</v>
      </c>
      <c r="N111" s="239" t="s">
        <v>124</v>
      </c>
      <c r="O111" s="127" t="s">
        <v>1412</v>
      </c>
      <c r="P111" s="165"/>
      <c r="Q111" s="166"/>
      <c r="R111" s="115"/>
      <c r="S111" s="115"/>
    </row>
    <row r="112" spans="3:19" ht="40.5" customHeight="1" x14ac:dyDescent="0.25">
      <c r="C112" s="119"/>
      <c r="D112" s="143">
        <v>3</v>
      </c>
      <c r="E112" s="235" t="s">
        <v>1179</v>
      </c>
      <c r="F112" s="234" t="s">
        <v>1288</v>
      </c>
      <c r="G112" s="232" t="s">
        <v>28</v>
      </c>
      <c r="H112" s="234" t="s">
        <v>1289</v>
      </c>
      <c r="I112" s="234" t="s">
        <v>1290</v>
      </c>
      <c r="J112" s="232" t="s">
        <v>171</v>
      </c>
      <c r="K112" s="234" t="s">
        <v>1291</v>
      </c>
      <c r="L112" s="234" t="s">
        <v>1292</v>
      </c>
      <c r="M112" s="234" t="s">
        <v>1293</v>
      </c>
      <c r="N112" s="239">
        <v>374358</v>
      </c>
      <c r="O112" s="127" t="s">
        <v>535</v>
      </c>
      <c r="P112" s="165"/>
      <c r="Q112" s="166"/>
      <c r="R112" s="115"/>
      <c r="S112" s="115"/>
    </row>
    <row r="113" spans="3:19" ht="40.5" customHeight="1" x14ac:dyDescent="0.25">
      <c r="C113" s="119"/>
      <c r="D113" s="143">
        <v>4</v>
      </c>
      <c r="E113" s="235" t="s">
        <v>1294</v>
      </c>
      <c r="F113" s="234" t="s">
        <v>1295</v>
      </c>
      <c r="G113" s="232" t="s">
        <v>121</v>
      </c>
      <c r="H113" s="234" t="s">
        <v>1296</v>
      </c>
      <c r="I113" s="234" t="s">
        <v>276</v>
      </c>
      <c r="J113" s="232"/>
      <c r="K113" s="234" t="s">
        <v>1280</v>
      </c>
      <c r="L113" s="234" t="s">
        <v>1297</v>
      </c>
      <c r="M113" s="234" t="s">
        <v>853</v>
      </c>
      <c r="N113" s="239" t="s">
        <v>1298</v>
      </c>
      <c r="O113" s="127" t="s">
        <v>32</v>
      </c>
      <c r="P113" s="165"/>
      <c r="Q113" s="166"/>
      <c r="R113" s="115"/>
      <c r="S113" s="115"/>
    </row>
    <row r="114" spans="3:19" ht="65.45" customHeight="1" x14ac:dyDescent="0.25">
      <c r="C114" s="119"/>
      <c r="D114" s="143">
        <v>5</v>
      </c>
      <c r="E114" s="235" t="s">
        <v>1415</v>
      </c>
      <c r="F114" s="234" t="s">
        <v>1416</v>
      </c>
      <c r="G114" s="232" t="s">
        <v>28</v>
      </c>
      <c r="H114" s="234" t="s">
        <v>1417</v>
      </c>
      <c r="I114" s="234" t="s">
        <v>1089</v>
      </c>
      <c r="J114" s="232" t="s">
        <v>1418</v>
      </c>
      <c r="K114" s="234" t="s">
        <v>1265</v>
      </c>
      <c r="L114" s="234" t="s">
        <v>575</v>
      </c>
      <c r="M114" s="234" t="s">
        <v>1419</v>
      </c>
      <c r="N114" s="239" t="s">
        <v>1420</v>
      </c>
      <c r="O114" s="234" t="s">
        <v>1273</v>
      </c>
      <c r="P114" s="165"/>
      <c r="Q114" s="166"/>
      <c r="R114" s="115"/>
      <c r="S114" s="115"/>
    </row>
    <row r="115" spans="3:19" ht="65.45" customHeight="1" x14ac:dyDescent="0.25">
      <c r="C115" s="119"/>
      <c r="D115" s="143">
        <v>6</v>
      </c>
      <c r="E115" s="235">
        <v>44434</v>
      </c>
      <c r="F115" s="234" t="s">
        <v>4569</v>
      </c>
      <c r="G115" s="232" t="s">
        <v>121</v>
      </c>
      <c r="H115" s="234" t="s">
        <v>4570</v>
      </c>
      <c r="I115" s="234" t="s">
        <v>4529</v>
      </c>
      <c r="J115" s="232" t="s">
        <v>4571</v>
      </c>
      <c r="K115" s="234" t="s">
        <v>4530</v>
      </c>
      <c r="L115" s="234" t="s">
        <v>4572</v>
      </c>
      <c r="M115" s="234" t="s">
        <v>4573</v>
      </c>
      <c r="N115" s="239" t="s">
        <v>4574</v>
      </c>
      <c r="O115" s="135" t="s">
        <v>4575</v>
      </c>
      <c r="P115" s="165"/>
      <c r="Q115" s="166"/>
      <c r="R115" s="115"/>
      <c r="S115" s="115"/>
    </row>
    <row r="116" spans="3:19" ht="65.45" customHeight="1" x14ac:dyDescent="0.25">
      <c r="C116" s="119"/>
      <c r="D116" s="143">
        <v>7</v>
      </c>
      <c r="E116" s="235">
        <v>44434</v>
      </c>
      <c r="F116" s="234" t="s">
        <v>4528</v>
      </c>
      <c r="G116" s="232" t="s">
        <v>121</v>
      </c>
      <c r="H116" s="234" t="s">
        <v>2036</v>
      </c>
      <c r="I116" s="234" t="s">
        <v>4529</v>
      </c>
      <c r="J116" s="232"/>
      <c r="K116" s="234" t="s">
        <v>4530</v>
      </c>
      <c r="L116" s="234" t="s">
        <v>4531</v>
      </c>
      <c r="M116" s="234" t="s">
        <v>1554</v>
      </c>
      <c r="N116" s="239" t="s">
        <v>4532</v>
      </c>
      <c r="O116" s="127" t="s">
        <v>4576</v>
      </c>
      <c r="P116" s="165"/>
      <c r="Q116" s="166"/>
      <c r="R116" s="115"/>
      <c r="S116" s="115"/>
    </row>
    <row r="117" spans="3:19" ht="65.45" customHeight="1" x14ac:dyDescent="0.25">
      <c r="C117" s="119"/>
      <c r="D117" s="143">
        <v>8</v>
      </c>
      <c r="E117" s="224" t="s">
        <v>4577</v>
      </c>
      <c r="F117" s="127" t="s">
        <v>4578</v>
      </c>
      <c r="G117" s="227" t="s">
        <v>121</v>
      </c>
      <c r="H117" s="127" t="s">
        <v>2622</v>
      </c>
      <c r="I117" s="127" t="s">
        <v>4579</v>
      </c>
      <c r="J117" s="227" t="s">
        <v>159</v>
      </c>
      <c r="K117" s="127"/>
      <c r="L117" s="127"/>
      <c r="M117" s="127"/>
      <c r="N117" s="238"/>
      <c r="O117" s="135" t="s">
        <v>4575</v>
      </c>
      <c r="P117" s="165"/>
      <c r="Q117" s="166"/>
      <c r="R117" s="115"/>
      <c r="S117" s="115"/>
    </row>
    <row r="118" spans="3:19" ht="65.45" customHeight="1" x14ac:dyDescent="0.25">
      <c r="C118" s="119"/>
      <c r="D118" s="143">
        <v>9</v>
      </c>
      <c r="E118" s="224">
        <v>44447</v>
      </c>
      <c r="F118" s="127" t="s">
        <v>4580</v>
      </c>
      <c r="G118" s="227" t="s">
        <v>121</v>
      </c>
      <c r="H118" s="127" t="s">
        <v>4581</v>
      </c>
      <c r="I118" s="127" t="s">
        <v>4582</v>
      </c>
      <c r="J118" s="227"/>
      <c r="K118" s="127" t="s">
        <v>4583</v>
      </c>
      <c r="L118" s="127"/>
      <c r="M118" s="127"/>
      <c r="N118" s="238" t="s">
        <v>4584</v>
      </c>
      <c r="O118" s="135" t="s">
        <v>4585</v>
      </c>
      <c r="P118" s="165"/>
      <c r="Q118" s="166"/>
      <c r="R118" s="115"/>
      <c r="S118" s="115"/>
    </row>
    <row r="119" spans="3:19" ht="65.45" customHeight="1" x14ac:dyDescent="0.25">
      <c r="C119" s="119"/>
      <c r="D119" s="143">
        <v>10</v>
      </c>
      <c r="E119" s="224" t="s">
        <v>1457</v>
      </c>
      <c r="F119" s="127" t="s">
        <v>4586</v>
      </c>
      <c r="G119" s="227" t="s">
        <v>526</v>
      </c>
      <c r="H119" s="127" t="s">
        <v>4587</v>
      </c>
      <c r="I119" s="127" t="s">
        <v>295</v>
      </c>
      <c r="J119" s="227" t="s">
        <v>4588</v>
      </c>
      <c r="K119" s="127" t="s">
        <v>4589</v>
      </c>
      <c r="L119" s="127" t="s">
        <v>4537</v>
      </c>
      <c r="M119" s="127" t="s">
        <v>4590</v>
      </c>
      <c r="N119" s="238" t="s">
        <v>4591</v>
      </c>
      <c r="O119" s="135" t="s">
        <v>4585</v>
      </c>
      <c r="P119" s="165"/>
      <c r="Q119" s="166"/>
      <c r="R119" s="115"/>
      <c r="S119" s="115"/>
    </row>
    <row r="120" spans="3:19" ht="65.45" customHeight="1" x14ac:dyDescent="0.25">
      <c r="C120" s="119"/>
      <c r="D120" s="143">
        <v>11</v>
      </c>
      <c r="E120" s="224" t="s">
        <v>1457</v>
      </c>
      <c r="F120" s="127" t="s">
        <v>4534</v>
      </c>
      <c r="G120" s="227" t="s">
        <v>526</v>
      </c>
      <c r="H120" s="127" t="s">
        <v>4535</v>
      </c>
      <c r="I120" s="127" t="s">
        <v>295</v>
      </c>
      <c r="J120" s="227" t="s">
        <v>4536</v>
      </c>
      <c r="K120" s="127" t="s">
        <v>844</v>
      </c>
      <c r="L120" s="127" t="s">
        <v>4537</v>
      </c>
      <c r="M120" s="127" t="s">
        <v>4538</v>
      </c>
      <c r="N120" s="238" t="s">
        <v>4539</v>
      </c>
      <c r="O120" s="135" t="s">
        <v>910</v>
      </c>
      <c r="P120" s="165"/>
      <c r="Q120" s="166"/>
      <c r="R120" s="115"/>
      <c r="S120" s="115"/>
    </row>
    <row r="121" spans="3:19" ht="65.45" customHeight="1" x14ac:dyDescent="0.25">
      <c r="C121" s="119"/>
      <c r="D121" s="143">
        <v>12</v>
      </c>
      <c r="E121" s="224">
        <v>44447</v>
      </c>
      <c r="F121" s="127" t="s">
        <v>4592</v>
      </c>
      <c r="G121" s="227" t="s">
        <v>121</v>
      </c>
      <c r="H121" s="127" t="s">
        <v>2664</v>
      </c>
      <c r="I121" s="127" t="s">
        <v>4593</v>
      </c>
      <c r="J121" s="227"/>
      <c r="K121" s="127" t="s">
        <v>4530</v>
      </c>
      <c r="L121" s="127" t="s">
        <v>4594</v>
      </c>
      <c r="M121" s="127" t="s">
        <v>4595</v>
      </c>
      <c r="N121" s="238" t="s">
        <v>4596</v>
      </c>
      <c r="O121" s="135" t="s">
        <v>4585</v>
      </c>
      <c r="P121" s="165"/>
      <c r="Q121" s="166"/>
      <c r="R121" s="115"/>
      <c r="S121" s="115"/>
    </row>
    <row r="122" spans="3:19" ht="65.45" customHeight="1" x14ac:dyDescent="0.25">
      <c r="C122" s="119"/>
      <c r="D122" s="142">
        <v>13</v>
      </c>
      <c r="E122" s="224" t="s">
        <v>210</v>
      </c>
      <c r="F122" s="127" t="s">
        <v>211</v>
      </c>
      <c r="G122" s="227" t="s">
        <v>136</v>
      </c>
      <c r="H122" s="127" t="s">
        <v>212</v>
      </c>
      <c r="I122" s="127" t="s">
        <v>213</v>
      </c>
      <c r="J122" s="227" t="s">
        <v>214</v>
      </c>
      <c r="K122" s="127" t="s">
        <v>90</v>
      </c>
      <c r="L122" s="127" t="s">
        <v>215</v>
      </c>
      <c r="M122" s="127" t="s">
        <v>216</v>
      </c>
      <c r="N122" s="238" t="s">
        <v>1421</v>
      </c>
      <c r="O122" s="135" t="s">
        <v>1513</v>
      </c>
      <c r="P122" s="165"/>
      <c r="Q122" s="166"/>
      <c r="R122" s="115"/>
      <c r="S122" s="115"/>
    </row>
    <row r="123" spans="3:19" ht="65.45" customHeight="1" x14ac:dyDescent="0.25">
      <c r="C123" s="119"/>
      <c r="D123" s="142">
        <v>14</v>
      </c>
      <c r="E123" s="224" t="s">
        <v>210</v>
      </c>
      <c r="F123" s="127" t="s">
        <v>218</v>
      </c>
      <c r="G123" s="227" t="s">
        <v>136</v>
      </c>
      <c r="H123" s="127" t="s">
        <v>219</v>
      </c>
      <c r="I123" s="127" t="s">
        <v>220</v>
      </c>
      <c r="J123" s="227" t="s">
        <v>221</v>
      </c>
      <c r="K123" s="127" t="s">
        <v>90</v>
      </c>
      <c r="L123" s="127" t="s">
        <v>222</v>
      </c>
      <c r="M123" s="127" t="s">
        <v>223</v>
      </c>
      <c r="N123" s="238" t="s">
        <v>1422</v>
      </c>
      <c r="O123" s="135" t="s">
        <v>1513</v>
      </c>
      <c r="P123" s="165"/>
      <c r="Q123" s="166"/>
      <c r="R123" s="115"/>
      <c r="S123" s="115"/>
    </row>
    <row r="124" spans="3:19" ht="65.45" customHeight="1" x14ac:dyDescent="0.25">
      <c r="C124" s="119"/>
      <c r="D124" s="142">
        <v>15</v>
      </c>
      <c r="E124" s="224">
        <v>44218</v>
      </c>
      <c r="F124" s="127" t="s">
        <v>225</v>
      </c>
      <c r="G124" s="227" t="s">
        <v>136</v>
      </c>
      <c r="H124" s="127" t="s">
        <v>226</v>
      </c>
      <c r="I124" s="127" t="s">
        <v>227</v>
      </c>
      <c r="J124" s="227" t="s">
        <v>228</v>
      </c>
      <c r="K124" s="127" t="s">
        <v>1424</v>
      </c>
      <c r="L124" s="127" t="s">
        <v>230</v>
      </c>
      <c r="M124" s="127" t="s">
        <v>231</v>
      </c>
      <c r="N124" s="238" t="s">
        <v>232</v>
      </c>
      <c r="O124" s="135" t="s">
        <v>1513</v>
      </c>
      <c r="P124" s="165"/>
      <c r="Q124" s="166"/>
      <c r="R124" s="115"/>
      <c r="S124" s="115"/>
    </row>
    <row r="125" spans="3:19" ht="78.75" customHeight="1" x14ac:dyDescent="0.25">
      <c r="C125" s="119"/>
      <c r="D125" s="142">
        <v>16</v>
      </c>
      <c r="E125" s="127" t="s">
        <v>242</v>
      </c>
      <c r="F125" s="127" t="s">
        <v>243</v>
      </c>
      <c r="G125" s="227" t="s">
        <v>23</v>
      </c>
      <c r="H125" s="127" t="s">
        <v>244</v>
      </c>
      <c r="I125" s="127" t="s">
        <v>245</v>
      </c>
      <c r="J125" s="227" t="s">
        <v>246</v>
      </c>
      <c r="K125" s="127" t="s">
        <v>90</v>
      </c>
      <c r="L125" s="127" t="s">
        <v>756</v>
      </c>
      <c r="M125" s="127" t="s">
        <v>750</v>
      </c>
      <c r="N125" s="238"/>
      <c r="O125" s="127" t="s">
        <v>1317</v>
      </c>
      <c r="Q125" s="131"/>
      <c r="R125" s="115"/>
      <c r="S125" s="115"/>
    </row>
    <row r="126" spans="3:19" ht="60" customHeight="1" x14ac:dyDescent="0.25">
      <c r="C126" s="119"/>
      <c r="D126" s="142">
        <v>17</v>
      </c>
      <c r="E126" s="127" t="s">
        <v>248</v>
      </c>
      <c r="F126" s="127" t="s">
        <v>905</v>
      </c>
      <c r="G126" s="227" t="s">
        <v>23</v>
      </c>
      <c r="H126" s="127" t="s">
        <v>249</v>
      </c>
      <c r="I126" s="127" t="s">
        <v>250</v>
      </c>
      <c r="J126" s="227" t="s">
        <v>251</v>
      </c>
      <c r="K126" s="127" t="s">
        <v>252</v>
      </c>
      <c r="L126" s="127" t="s">
        <v>1318</v>
      </c>
      <c r="M126" s="127" t="s">
        <v>1319</v>
      </c>
      <c r="N126" s="238"/>
      <c r="O126" s="127" t="s">
        <v>1320</v>
      </c>
      <c r="Q126" s="131"/>
      <c r="R126" s="115"/>
      <c r="S126" s="115"/>
    </row>
    <row r="127" spans="3:19" ht="60" customHeight="1" x14ac:dyDescent="0.25">
      <c r="C127" s="119"/>
      <c r="D127" s="142">
        <v>18</v>
      </c>
      <c r="E127" s="127" t="s">
        <v>1031</v>
      </c>
      <c r="F127" s="127" t="s">
        <v>1096</v>
      </c>
      <c r="G127" s="227" t="s">
        <v>136</v>
      </c>
      <c r="H127" s="127" t="s">
        <v>1097</v>
      </c>
      <c r="I127" s="127" t="s">
        <v>1098</v>
      </c>
      <c r="J127" s="227" t="s">
        <v>1099</v>
      </c>
      <c r="K127" s="127" t="s">
        <v>90</v>
      </c>
      <c r="L127" s="127" t="s">
        <v>1100</v>
      </c>
      <c r="M127" s="127" t="s">
        <v>1101</v>
      </c>
      <c r="N127" s="238" t="s">
        <v>1102</v>
      </c>
      <c r="O127" s="135" t="s">
        <v>1513</v>
      </c>
      <c r="Q127" s="131"/>
      <c r="R127" s="115"/>
      <c r="S127" s="115"/>
    </row>
    <row r="128" spans="3:19" ht="60" customHeight="1" x14ac:dyDescent="0.25">
      <c r="C128" s="119"/>
      <c r="D128" s="142">
        <v>19</v>
      </c>
      <c r="E128" s="127" t="s">
        <v>1179</v>
      </c>
      <c r="F128" s="127" t="s">
        <v>1322</v>
      </c>
      <c r="G128" s="130" t="s">
        <v>23</v>
      </c>
      <c r="H128" s="238" t="s">
        <v>1323</v>
      </c>
      <c r="I128" s="127" t="s">
        <v>1324</v>
      </c>
      <c r="J128" s="130" t="s">
        <v>1325</v>
      </c>
      <c r="K128" s="127" t="s">
        <v>1326</v>
      </c>
      <c r="L128" s="127" t="s">
        <v>821</v>
      </c>
      <c r="M128" s="130" t="s">
        <v>1327</v>
      </c>
      <c r="N128" s="238" t="s">
        <v>1328</v>
      </c>
      <c r="O128" s="135" t="s">
        <v>4597</v>
      </c>
      <c r="Q128" s="131"/>
      <c r="R128" s="115"/>
      <c r="S128" s="115"/>
    </row>
    <row r="129" spans="3:19" ht="60" customHeight="1" x14ac:dyDescent="0.25">
      <c r="C129" s="119"/>
      <c r="D129" s="142">
        <v>20</v>
      </c>
      <c r="E129" s="285" t="s">
        <v>1602</v>
      </c>
      <c r="F129" s="285" t="s">
        <v>4598</v>
      </c>
      <c r="G129" s="286" t="s">
        <v>23</v>
      </c>
      <c r="H129" s="285" t="s">
        <v>4599</v>
      </c>
      <c r="I129" s="285" t="s">
        <v>1339</v>
      </c>
      <c r="J129" s="286" t="s">
        <v>4600</v>
      </c>
      <c r="K129" s="285" t="s">
        <v>4601</v>
      </c>
      <c r="L129" s="285" t="s">
        <v>4602</v>
      </c>
      <c r="M129" s="287" t="s">
        <v>4603</v>
      </c>
      <c r="N129" s="285" t="s">
        <v>4604</v>
      </c>
      <c r="O129" s="135" t="s">
        <v>4597</v>
      </c>
      <c r="Q129" s="131"/>
      <c r="R129" s="115"/>
      <c r="S129" s="115"/>
    </row>
    <row r="130" spans="3:19" x14ac:dyDescent="0.25">
      <c r="C130" s="119"/>
      <c r="D130" s="142">
        <v>21</v>
      </c>
      <c r="E130" s="135" t="s">
        <v>1478</v>
      </c>
      <c r="F130" s="135" t="s">
        <v>1479</v>
      </c>
      <c r="G130" s="208" t="s">
        <v>23</v>
      </c>
      <c r="H130" s="240" t="s">
        <v>1323</v>
      </c>
      <c r="I130" s="135" t="s">
        <v>1480</v>
      </c>
      <c r="J130" s="208" t="s">
        <v>1481</v>
      </c>
      <c r="K130" s="135" t="s">
        <v>1326</v>
      </c>
      <c r="L130" s="135" t="s">
        <v>159</v>
      </c>
      <c r="M130" s="208">
        <v>0.5</v>
      </c>
      <c r="N130" s="240" t="s">
        <v>1328</v>
      </c>
      <c r="O130" s="135" t="s">
        <v>267</v>
      </c>
      <c r="P130" s="145"/>
      <c r="Q130" s="145"/>
      <c r="R130" s="115"/>
      <c r="S130" s="115"/>
    </row>
    <row r="131" spans="3:19" x14ac:dyDescent="0.25">
      <c r="C131" s="119"/>
      <c r="D131" s="142">
        <v>22</v>
      </c>
      <c r="E131" s="135" t="s">
        <v>1478</v>
      </c>
      <c r="F131" s="135" t="s">
        <v>1479</v>
      </c>
      <c r="G131" s="230" t="s">
        <v>23</v>
      </c>
      <c r="H131" s="135" t="s">
        <v>1482</v>
      </c>
      <c r="I131" s="135" t="s">
        <v>1483</v>
      </c>
      <c r="J131" s="230" t="s">
        <v>1484</v>
      </c>
      <c r="K131" s="135" t="s">
        <v>1485</v>
      </c>
      <c r="L131" s="135">
        <v>850</v>
      </c>
      <c r="M131" s="240">
        <v>1.1000000000000001</v>
      </c>
      <c r="N131" s="135" t="s">
        <v>1486</v>
      </c>
      <c r="O131" s="135" t="s">
        <v>267</v>
      </c>
      <c r="P131" s="145"/>
      <c r="Q131" s="145"/>
      <c r="R131" s="115"/>
      <c r="S131" s="115"/>
    </row>
    <row r="132" spans="3:19" ht="16.5" thickBot="1" x14ac:dyDescent="0.3">
      <c r="C132" s="119"/>
      <c r="D132" s="145"/>
      <c r="E132" s="124"/>
      <c r="F132" s="124"/>
      <c r="G132" s="124"/>
      <c r="H132" s="145"/>
      <c r="I132" s="124"/>
      <c r="J132" s="124"/>
      <c r="K132" s="124"/>
      <c r="L132" s="145"/>
      <c r="M132" s="124"/>
      <c r="N132" s="124"/>
      <c r="O132" s="124"/>
      <c r="P132" s="145"/>
      <c r="Q132" s="145"/>
      <c r="R132" s="115"/>
      <c r="S132" s="115"/>
    </row>
    <row r="133" spans="3:19" ht="24" thickBot="1" x14ac:dyDescent="0.4">
      <c r="C133" s="119"/>
      <c r="D133" s="1308" t="s">
        <v>321</v>
      </c>
      <c r="E133" s="1309"/>
      <c r="F133" s="1309"/>
      <c r="G133" s="1309"/>
      <c r="H133" s="1309"/>
      <c r="I133" s="1309"/>
      <c r="J133" s="1309"/>
      <c r="K133" s="1309"/>
      <c r="L133" s="1309"/>
      <c r="M133" s="1309"/>
      <c r="N133" s="1309"/>
      <c r="O133" s="1309"/>
      <c r="P133" s="1309"/>
      <c r="Q133" s="1309"/>
      <c r="R133" s="1310"/>
      <c r="S133" s="115"/>
    </row>
    <row r="134" spans="3:19" ht="23.25" x14ac:dyDescent="0.35">
      <c r="C134" s="119"/>
      <c r="D134" s="203"/>
      <c r="E134" s="203"/>
      <c r="F134" s="203"/>
      <c r="G134" s="203"/>
      <c r="H134" s="203"/>
      <c r="I134" s="203"/>
      <c r="J134" s="203"/>
      <c r="K134" s="203"/>
      <c r="L134" s="203"/>
      <c r="M134" s="203"/>
      <c r="N134" s="203"/>
      <c r="O134" s="203"/>
      <c r="P134" s="203"/>
      <c r="Q134" s="203"/>
      <c r="R134" s="212"/>
      <c r="S134" s="115"/>
    </row>
    <row r="135" spans="3:19" ht="23.25" x14ac:dyDescent="0.35">
      <c r="C135" s="119"/>
      <c r="D135" s="1323" t="s">
        <v>4605</v>
      </c>
      <c r="E135" s="1324"/>
      <c r="F135" s="1324"/>
      <c r="G135" s="1324"/>
      <c r="H135" s="1324"/>
      <c r="I135" s="1324"/>
      <c r="J135" s="1324"/>
      <c r="K135" s="1324"/>
      <c r="L135" s="203"/>
      <c r="M135" s="203"/>
      <c r="N135" s="203"/>
      <c r="O135" s="203"/>
      <c r="P135" s="203"/>
      <c r="Q135" s="203"/>
      <c r="R135" s="212"/>
      <c r="S135" s="115"/>
    </row>
    <row r="136" spans="3:19" x14ac:dyDescent="0.25">
      <c r="C136" s="119"/>
      <c r="D136" s="122" t="s">
        <v>9</v>
      </c>
      <c r="E136" s="122" t="s">
        <v>59</v>
      </c>
      <c r="F136" s="122" t="s">
        <v>12</v>
      </c>
      <c r="G136" s="121" t="s">
        <v>71</v>
      </c>
      <c r="H136" s="122" t="s">
        <v>106</v>
      </c>
      <c r="I136" s="122" t="s">
        <v>73</v>
      </c>
      <c r="J136" s="122" t="s">
        <v>323</v>
      </c>
      <c r="K136" s="122" t="s">
        <v>21</v>
      </c>
      <c r="L136" s="24"/>
      <c r="M136" s="24"/>
      <c r="N136" s="24"/>
      <c r="O136" s="24"/>
      <c r="P136" s="24"/>
      <c r="Q136" s="24"/>
      <c r="R136" s="25"/>
      <c r="S136" s="115"/>
    </row>
    <row r="137" spans="3:19" x14ac:dyDescent="0.25">
      <c r="C137" s="119"/>
      <c r="D137" s="175">
        <v>1</v>
      </c>
      <c r="E137" s="144" t="s">
        <v>1115</v>
      </c>
      <c r="F137" s="144" t="s">
        <v>28</v>
      </c>
      <c r="G137" s="159" t="s">
        <v>1116</v>
      </c>
      <c r="H137" s="144" t="s">
        <v>1117</v>
      </c>
      <c r="I137" s="144"/>
      <c r="J137" s="144"/>
      <c r="K137" s="176" t="s">
        <v>329</v>
      </c>
      <c r="L137" s="24"/>
      <c r="M137" s="24"/>
      <c r="N137" s="24"/>
      <c r="O137" s="24"/>
      <c r="P137" s="24"/>
      <c r="Q137" s="24"/>
      <c r="R137" s="25"/>
      <c r="S137" s="115"/>
    </row>
    <row r="138" spans="3:19" x14ac:dyDescent="0.25">
      <c r="C138" s="119"/>
      <c r="D138" s="175">
        <v>2</v>
      </c>
      <c r="E138" s="144" t="s">
        <v>739</v>
      </c>
      <c r="F138" s="144" t="s">
        <v>136</v>
      </c>
      <c r="G138" s="159" t="s">
        <v>559</v>
      </c>
      <c r="H138" s="144" t="s">
        <v>1342</v>
      </c>
      <c r="I138" s="144" t="s">
        <v>1343</v>
      </c>
      <c r="J138" s="144">
        <v>11</v>
      </c>
      <c r="K138" s="176" t="s">
        <v>112</v>
      </c>
      <c r="L138" s="24"/>
      <c r="M138" s="24"/>
      <c r="N138" s="24"/>
      <c r="O138" s="24"/>
      <c r="P138" s="24"/>
      <c r="Q138" s="24"/>
      <c r="R138" s="25"/>
      <c r="S138" s="115"/>
    </row>
    <row r="139" spans="3:19" x14ac:dyDescent="0.25">
      <c r="C139" s="119"/>
      <c r="D139" s="175">
        <v>3</v>
      </c>
      <c r="E139" s="144" t="s">
        <v>4544</v>
      </c>
      <c r="F139" s="144" t="s">
        <v>28</v>
      </c>
      <c r="G139" s="159" t="s">
        <v>1088</v>
      </c>
      <c r="H139" s="144" t="s">
        <v>1354</v>
      </c>
      <c r="I139" s="144"/>
      <c r="J139" s="144">
        <v>7</v>
      </c>
      <c r="K139" s="176" t="s">
        <v>329</v>
      </c>
      <c r="L139" s="24"/>
      <c r="M139" s="24"/>
      <c r="N139" s="24"/>
      <c r="O139" s="24"/>
      <c r="P139" s="24"/>
      <c r="Q139" s="24"/>
      <c r="R139" s="25"/>
      <c r="S139" s="115"/>
    </row>
    <row r="140" spans="3:19" ht="17.25" customHeight="1" x14ac:dyDescent="0.25">
      <c r="C140" s="119"/>
      <c r="D140" s="175">
        <v>4</v>
      </c>
      <c r="E140" s="144"/>
      <c r="F140" s="144" t="s">
        <v>136</v>
      </c>
      <c r="G140" s="159" t="s">
        <v>1357</v>
      </c>
      <c r="H140" s="144" t="s">
        <v>1358</v>
      </c>
      <c r="I140" s="144" t="s">
        <v>1359</v>
      </c>
      <c r="J140" s="144">
        <v>7</v>
      </c>
      <c r="K140" s="176" t="s">
        <v>329</v>
      </c>
      <c r="L140" s="24"/>
      <c r="M140" s="24"/>
      <c r="N140" s="24"/>
      <c r="O140" s="24"/>
      <c r="P140" s="24"/>
      <c r="Q140" s="24"/>
      <c r="R140" s="25"/>
      <c r="S140" s="115"/>
    </row>
    <row r="141" spans="3:19" ht="17.25" customHeight="1" x14ac:dyDescent="0.25">
      <c r="C141" s="119"/>
      <c r="D141" s="175">
        <v>5</v>
      </c>
      <c r="E141" s="144"/>
      <c r="F141" s="144" t="s">
        <v>136</v>
      </c>
      <c r="G141" s="159" t="s">
        <v>4545</v>
      </c>
      <c r="H141" s="144" t="s">
        <v>4546</v>
      </c>
      <c r="I141" s="144" t="s">
        <v>1350</v>
      </c>
      <c r="J141" s="144">
        <v>3</v>
      </c>
      <c r="K141" s="176" t="s">
        <v>329</v>
      </c>
      <c r="L141" s="24"/>
      <c r="M141" s="24"/>
      <c r="N141" s="24"/>
      <c r="O141" s="24"/>
      <c r="P141" s="24"/>
      <c r="Q141" s="24"/>
      <c r="R141" s="25"/>
      <c r="S141" s="115"/>
    </row>
    <row r="142" spans="3:19" x14ac:dyDescent="0.25">
      <c r="C142" s="119"/>
      <c r="D142" s="142">
        <v>6</v>
      </c>
      <c r="E142" s="177"/>
      <c r="F142" s="177" t="s">
        <v>28</v>
      </c>
      <c r="G142" s="177" t="s">
        <v>1562</v>
      </c>
      <c r="H142" s="177" t="s">
        <v>1563</v>
      </c>
      <c r="I142" s="177" t="s">
        <v>794</v>
      </c>
      <c r="J142" s="106">
        <v>16</v>
      </c>
      <c r="K142" s="163" t="s">
        <v>112</v>
      </c>
      <c r="L142" s="24"/>
      <c r="M142" s="24"/>
      <c r="N142" s="24"/>
      <c r="O142" s="24"/>
      <c r="P142" s="24"/>
      <c r="Q142" s="24"/>
      <c r="R142" s="25"/>
      <c r="S142" s="115"/>
    </row>
    <row r="143" spans="3:19" x14ac:dyDescent="0.25">
      <c r="C143" s="119"/>
      <c r="D143" s="142">
        <v>7</v>
      </c>
      <c r="E143" s="163"/>
      <c r="F143" s="177" t="s">
        <v>23</v>
      </c>
      <c r="G143" s="177" t="s">
        <v>4606</v>
      </c>
      <c r="H143" s="177" t="s">
        <v>1339</v>
      </c>
      <c r="I143" s="177" t="s">
        <v>953</v>
      </c>
      <c r="J143" s="177"/>
      <c r="K143" s="163" t="s">
        <v>332</v>
      </c>
      <c r="L143" s="24"/>
      <c r="M143" s="24"/>
      <c r="N143" s="24"/>
      <c r="O143" s="24"/>
      <c r="P143" s="24"/>
      <c r="Q143" s="24"/>
      <c r="R143" s="25"/>
      <c r="S143" s="115"/>
    </row>
    <row r="144" spans="3:19" x14ac:dyDescent="0.25">
      <c r="C144" s="119"/>
      <c r="D144" s="120">
        <v>8</v>
      </c>
      <c r="E144" s="272">
        <v>44386</v>
      </c>
      <c r="F144" s="250" t="s">
        <v>98</v>
      </c>
      <c r="G144" s="251" t="s">
        <v>942</v>
      </c>
      <c r="H144" s="250" t="s">
        <v>1442</v>
      </c>
      <c r="I144" s="250" t="s">
        <v>338</v>
      </c>
      <c r="J144" s="261">
        <v>24.77</v>
      </c>
      <c r="K144" s="260" t="s">
        <v>1443</v>
      </c>
      <c r="L144" s="24"/>
      <c r="M144" s="24"/>
      <c r="N144" s="24"/>
      <c r="O144" s="24"/>
      <c r="P144" s="24"/>
      <c r="Q144" s="24"/>
      <c r="R144" s="25"/>
      <c r="S144" s="115"/>
    </row>
    <row r="145" spans="3:19" ht="16.5" thickBot="1" x14ac:dyDescent="0.3">
      <c r="C145" s="119"/>
      <c r="D145" s="24"/>
      <c r="E145" s="24"/>
      <c r="F145" s="24"/>
      <c r="G145" s="24"/>
      <c r="H145" s="24"/>
      <c r="I145" s="24"/>
      <c r="J145" s="24"/>
      <c r="K145" s="24"/>
      <c r="L145" s="24"/>
      <c r="M145" s="24"/>
      <c r="N145" s="24"/>
      <c r="O145" s="24"/>
      <c r="P145" s="24"/>
      <c r="Q145" s="24"/>
      <c r="R145" s="25"/>
      <c r="S145" s="115"/>
    </row>
    <row r="146" spans="3:19" ht="21.75" thickBot="1" x14ac:dyDescent="0.4">
      <c r="C146" s="119"/>
      <c r="D146" s="1361" t="s">
        <v>1572</v>
      </c>
      <c r="E146" s="1362"/>
      <c r="F146" s="1362"/>
      <c r="G146" s="1362"/>
      <c r="H146" s="1362"/>
      <c r="I146" s="1362"/>
      <c r="J146" s="1362"/>
      <c r="K146" s="1362"/>
      <c r="L146" s="1362"/>
      <c r="M146" s="1362"/>
      <c r="N146" s="1362"/>
      <c r="O146" s="1362"/>
      <c r="P146" s="1362"/>
      <c r="Q146" s="1363"/>
      <c r="R146" s="25"/>
      <c r="S146" s="115"/>
    </row>
    <row r="147" spans="3:19" ht="21" x14ac:dyDescent="0.35">
      <c r="C147" s="119"/>
      <c r="D147" s="280" t="s">
        <v>4607</v>
      </c>
      <c r="E147" s="280"/>
      <c r="F147" s="280"/>
      <c r="G147" s="280"/>
      <c r="H147" s="280"/>
      <c r="I147" s="280"/>
      <c r="J147" s="280"/>
      <c r="K147" s="280"/>
      <c r="L147" s="280"/>
      <c r="M147" s="280"/>
      <c r="N147" s="280"/>
      <c r="O147" s="280"/>
      <c r="P147" s="280"/>
      <c r="Q147" s="301"/>
      <c r="R147" s="25"/>
      <c r="S147" s="115"/>
    </row>
    <row r="148" spans="3:19" ht="37.5" x14ac:dyDescent="0.3">
      <c r="C148" s="119"/>
      <c r="D148" s="295" t="s">
        <v>9</v>
      </c>
      <c r="E148" s="295" t="s">
        <v>1574</v>
      </c>
      <c r="F148" s="295" t="s">
        <v>115</v>
      </c>
      <c r="G148" s="296" t="s">
        <v>12</v>
      </c>
      <c r="H148" s="297" t="s">
        <v>71</v>
      </c>
      <c r="I148" s="298" t="s">
        <v>72</v>
      </c>
      <c r="J148" s="299" t="s">
        <v>73</v>
      </c>
      <c r="K148" s="298" t="s">
        <v>47</v>
      </c>
      <c r="L148" s="299" t="s">
        <v>75</v>
      </c>
      <c r="M148" s="297" t="s">
        <v>21</v>
      </c>
      <c r="N148" s="293"/>
      <c r="O148" s="293"/>
      <c r="P148" s="293"/>
      <c r="Q148" s="294"/>
      <c r="R148" s="25"/>
      <c r="S148" s="115"/>
    </row>
    <row r="149" spans="3:19" ht="18.75" x14ac:dyDescent="0.3">
      <c r="C149" s="119"/>
      <c r="D149" s="295">
        <v>1</v>
      </c>
      <c r="E149" s="300">
        <v>44389</v>
      </c>
      <c r="F149" s="260" t="s">
        <v>4608</v>
      </c>
      <c r="G149" s="260" t="s">
        <v>98</v>
      </c>
      <c r="H149" s="260" t="s">
        <v>1571</v>
      </c>
      <c r="I149" s="260" t="s">
        <v>220</v>
      </c>
      <c r="J149" s="260" t="s">
        <v>2151</v>
      </c>
      <c r="K149" s="260"/>
      <c r="L149" s="260" t="s">
        <v>611</v>
      </c>
      <c r="M149" s="260" t="s">
        <v>4609</v>
      </c>
      <c r="N149" s="293"/>
      <c r="O149" s="293"/>
      <c r="P149" s="293"/>
      <c r="Q149" s="294"/>
      <c r="R149" s="25"/>
      <c r="S149" s="115"/>
    </row>
    <row r="150" spans="3:19" ht="18.75" x14ac:dyDescent="0.3">
      <c r="C150" s="119"/>
      <c r="D150" s="295">
        <v>2</v>
      </c>
      <c r="E150" s="300">
        <v>44389</v>
      </c>
      <c r="F150" s="260" t="s">
        <v>4610</v>
      </c>
      <c r="G150" s="260" t="s">
        <v>98</v>
      </c>
      <c r="H150" s="260" t="s">
        <v>1571</v>
      </c>
      <c r="I150" s="260" t="s">
        <v>227</v>
      </c>
      <c r="J150" s="260" t="s">
        <v>2151</v>
      </c>
      <c r="K150" s="260"/>
      <c r="L150" s="260" t="s">
        <v>611</v>
      </c>
      <c r="M150" s="260" t="s">
        <v>4609</v>
      </c>
      <c r="N150" s="293"/>
      <c r="O150" s="293"/>
      <c r="P150" s="293"/>
      <c r="Q150" s="294"/>
      <c r="R150" s="25"/>
      <c r="S150" s="115"/>
    </row>
    <row r="151" spans="3:19" x14ac:dyDescent="0.25">
      <c r="C151" s="119"/>
      <c r="D151" s="24"/>
      <c r="E151" s="24"/>
      <c r="F151" s="24"/>
      <c r="G151" s="24"/>
      <c r="H151" s="24"/>
      <c r="I151" s="24"/>
      <c r="J151" s="24"/>
      <c r="K151" s="24"/>
      <c r="L151" s="24"/>
      <c r="M151" s="24"/>
      <c r="N151" s="24"/>
      <c r="O151" s="24"/>
      <c r="P151" s="24"/>
      <c r="Q151" s="24"/>
      <c r="R151" s="25"/>
      <c r="S151" s="115"/>
    </row>
    <row r="152" spans="3:19" x14ac:dyDescent="0.25">
      <c r="C152" s="119"/>
      <c r="D152" s="24"/>
      <c r="E152" s="24"/>
      <c r="F152" s="24"/>
      <c r="G152" s="24"/>
      <c r="H152" s="24"/>
      <c r="I152" s="24"/>
      <c r="J152" s="24"/>
      <c r="K152" s="24"/>
      <c r="L152" s="24"/>
      <c r="M152" s="24"/>
      <c r="N152" s="24"/>
      <c r="O152" s="24"/>
      <c r="P152" s="24"/>
      <c r="Q152" s="24"/>
      <c r="R152" s="25"/>
      <c r="S152" s="115"/>
    </row>
    <row r="153" spans="3:19" x14ac:dyDescent="0.25">
      <c r="C153" s="119"/>
      <c r="D153" s="24"/>
      <c r="E153" s="24"/>
      <c r="F153" s="24"/>
      <c r="G153" s="24"/>
      <c r="H153" s="24"/>
      <c r="I153" s="24"/>
      <c r="J153" s="24"/>
      <c r="K153" s="24"/>
      <c r="L153" s="24"/>
      <c r="M153" s="24"/>
      <c r="N153" s="24"/>
      <c r="O153" s="24"/>
      <c r="P153" s="24"/>
      <c r="Q153" s="24"/>
      <c r="R153" s="25"/>
      <c r="S153" s="115"/>
    </row>
    <row r="154" spans="3:19" ht="16.5" thickBot="1" x14ac:dyDescent="0.3">
      <c r="C154" s="119"/>
      <c r="D154" s="145"/>
      <c r="E154" s="124"/>
      <c r="F154" s="124"/>
      <c r="G154" s="124"/>
      <c r="H154" s="145"/>
      <c r="I154" s="124"/>
      <c r="J154" s="124"/>
      <c r="K154" s="124"/>
      <c r="L154" s="145"/>
      <c r="M154" s="124"/>
      <c r="N154" s="124"/>
      <c r="O154" s="124"/>
      <c r="P154" s="145"/>
      <c r="Q154" s="145"/>
      <c r="R154" s="115"/>
      <c r="S154" s="115"/>
    </row>
    <row r="155" spans="3:19" ht="24" thickBot="1" x14ac:dyDescent="0.4">
      <c r="C155" s="119"/>
      <c r="D155" s="1308" t="s">
        <v>342</v>
      </c>
      <c r="E155" s="1309"/>
      <c r="F155" s="1309"/>
      <c r="G155" s="1309"/>
      <c r="H155" s="1309"/>
      <c r="I155" s="1309"/>
      <c r="J155" s="1309"/>
      <c r="K155" s="1309"/>
      <c r="L155" s="1309"/>
      <c r="M155" s="1309"/>
      <c r="N155" s="1309"/>
      <c r="O155" s="1309"/>
      <c r="P155" s="1309"/>
      <c r="Q155" s="1309"/>
      <c r="R155" s="1310"/>
      <c r="S155" s="115"/>
    </row>
    <row r="156" spans="3:19" ht="23.25" x14ac:dyDescent="0.35">
      <c r="C156" s="119"/>
      <c r="D156" s="1318"/>
      <c r="E156" s="1319"/>
      <c r="F156" s="1319"/>
      <c r="G156" s="1319"/>
      <c r="H156" s="1319"/>
      <c r="I156" s="1319"/>
      <c r="J156" s="1319"/>
      <c r="K156" s="1319"/>
      <c r="L156" s="216"/>
      <c r="M156" s="217"/>
      <c r="N156" s="216"/>
      <c r="O156" s="216"/>
      <c r="P156" s="216"/>
      <c r="Q156" s="216"/>
      <c r="R156" s="204"/>
      <c r="S156" s="115"/>
    </row>
    <row r="157" spans="3:19" s="180" customFormat="1" ht="23.25" x14ac:dyDescent="0.35">
      <c r="C157" s="181"/>
      <c r="D157" s="1322" t="s">
        <v>343</v>
      </c>
      <c r="E157" s="1322"/>
      <c r="F157" s="1322"/>
      <c r="G157" s="1322"/>
      <c r="H157" s="1322"/>
      <c r="I157" s="1322"/>
      <c r="J157" s="1322"/>
      <c r="K157" s="1322"/>
      <c r="L157" s="218"/>
      <c r="M157" s="219"/>
      <c r="N157" s="218"/>
      <c r="O157" s="218"/>
      <c r="P157" s="218"/>
      <c r="Q157" s="218"/>
      <c r="R157" s="220"/>
      <c r="S157" s="183"/>
    </row>
    <row r="158" spans="3:19" s="180" customFormat="1" ht="23.25" x14ac:dyDescent="0.35">
      <c r="C158" s="181"/>
      <c r="D158" s="1325" t="s">
        <v>1582</v>
      </c>
      <c r="E158" s="1325"/>
      <c r="F158" s="1325"/>
      <c r="G158" s="1325"/>
      <c r="H158" s="1325"/>
      <c r="I158" s="1325"/>
      <c r="J158" s="1325"/>
      <c r="K158" s="1325"/>
      <c r="L158" s="218"/>
      <c r="M158" s="219"/>
      <c r="N158" s="218"/>
      <c r="O158" s="218"/>
      <c r="P158" s="218"/>
      <c r="Q158" s="218"/>
      <c r="R158" s="220"/>
      <c r="S158" s="183"/>
    </row>
    <row r="159" spans="3:19" ht="23.25" x14ac:dyDescent="0.35">
      <c r="C159" s="119"/>
      <c r="D159" s="1326" t="s">
        <v>1384</v>
      </c>
      <c r="E159" s="1326"/>
      <c r="F159" s="1326"/>
      <c r="G159" s="1326"/>
      <c r="H159" s="1326"/>
      <c r="I159" s="1326"/>
      <c r="J159" s="1326"/>
      <c r="K159" s="1326"/>
      <c r="L159" s="216"/>
      <c r="M159" s="217"/>
      <c r="N159" s="216"/>
      <c r="O159" s="216"/>
      <c r="P159" s="216"/>
      <c r="Q159" s="216"/>
      <c r="R159" s="204"/>
      <c r="S159" s="115"/>
    </row>
    <row r="160" spans="3:19" ht="15" customHeight="1" x14ac:dyDescent="0.25">
      <c r="C160" s="119"/>
      <c r="D160" s="122" t="s">
        <v>9</v>
      </c>
      <c r="E160" s="122" t="s">
        <v>346</v>
      </c>
      <c r="F160" s="122" t="s">
        <v>347</v>
      </c>
      <c r="G160" s="121" t="s">
        <v>461</v>
      </c>
      <c r="H160" s="122" t="s">
        <v>801</v>
      </c>
      <c r="I160" s="122" t="s">
        <v>349</v>
      </c>
      <c r="J160" s="122" t="s">
        <v>351</v>
      </c>
      <c r="K160" s="122" t="s">
        <v>352</v>
      </c>
      <c r="R160" s="115"/>
      <c r="S160" s="115"/>
    </row>
    <row r="161" spans="3:19" ht="47.25" x14ac:dyDescent="0.25">
      <c r="C161" s="119"/>
      <c r="D161" s="184">
        <v>1</v>
      </c>
      <c r="E161" s="122" t="s">
        <v>353</v>
      </c>
      <c r="F161" s="122" t="s">
        <v>359</v>
      </c>
      <c r="G161" s="121" t="s">
        <v>48</v>
      </c>
      <c r="H161" s="122" t="s">
        <v>360</v>
      </c>
      <c r="I161" s="122" t="s">
        <v>361</v>
      </c>
      <c r="J161" s="122" t="s">
        <v>399</v>
      </c>
      <c r="K161" s="122" t="s">
        <v>363</v>
      </c>
      <c r="R161" s="115"/>
      <c r="S161" s="115"/>
    </row>
    <row r="162" spans="3:19" ht="94.5" x14ac:dyDescent="0.25">
      <c r="C162" s="119"/>
      <c r="D162" s="184">
        <v>2</v>
      </c>
      <c r="E162" s="106" t="s">
        <v>364</v>
      </c>
      <c r="F162" s="106" t="s">
        <v>365</v>
      </c>
      <c r="G162" s="107" t="s">
        <v>28</v>
      </c>
      <c r="H162" s="106" t="s">
        <v>366</v>
      </c>
      <c r="I162" s="106" t="s">
        <v>1584</v>
      </c>
      <c r="J162" s="106" t="s">
        <v>4611</v>
      </c>
      <c r="K162" s="106" t="s">
        <v>1385</v>
      </c>
      <c r="R162" s="115"/>
      <c r="S162" s="115"/>
    </row>
    <row r="163" spans="3:19" ht="72.95" customHeight="1" x14ac:dyDescent="0.25">
      <c r="C163" s="119"/>
      <c r="D163" s="184">
        <v>3</v>
      </c>
      <c r="E163" s="122" t="s">
        <v>353</v>
      </c>
      <c r="F163" s="122" t="s">
        <v>370</v>
      </c>
      <c r="G163" s="121" t="s">
        <v>48</v>
      </c>
      <c r="H163" s="122" t="s">
        <v>360</v>
      </c>
      <c r="I163" s="122" t="s">
        <v>53</v>
      </c>
      <c r="J163" s="122" t="s">
        <v>399</v>
      </c>
      <c r="K163" s="106" t="s">
        <v>807</v>
      </c>
      <c r="R163" s="115"/>
      <c r="S163" s="115"/>
    </row>
    <row r="164" spans="3:19" ht="31.5" x14ac:dyDescent="0.25">
      <c r="C164" s="119"/>
      <c r="D164" s="184">
        <v>4</v>
      </c>
      <c r="E164" s="106" t="s">
        <v>1386</v>
      </c>
      <c r="F164" s="106" t="s">
        <v>794</v>
      </c>
      <c r="G164" s="107" t="s">
        <v>28</v>
      </c>
      <c r="H164" s="106" t="s">
        <v>1586</v>
      </c>
      <c r="I164" s="106" t="s">
        <v>1587</v>
      </c>
      <c r="J164" s="106" t="s">
        <v>1588</v>
      </c>
      <c r="K164" s="106" t="s">
        <v>386</v>
      </c>
      <c r="R164" s="115"/>
      <c r="S164" s="115"/>
    </row>
    <row r="165" spans="3:19" ht="76.5" customHeight="1" x14ac:dyDescent="0.25">
      <c r="C165" s="119"/>
      <c r="D165" s="185">
        <v>5</v>
      </c>
      <c r="E165" s="106" t="s">
        <v>376</v>
      </c>
      <c r="F165" s="106" t="s">
        <v>377</v>
      </c>
      <c r="G165" s="107" t="s">
        <v>136</v>
      </c>
      <c r="H165" s="106" t="s">
        <v>373</v>
      </c>
      <c r="I165" s="106" t="s">
        <v>378</v>
      </c>
      <c r="J165" s="106" t="s">
        <v>1445</v>
      </c>
      <c r="K165" s="106" t="s">
        <v>380</v>
      </c>
      <c r="R165" s="115"/>
      <c r="S165" s="115"/>
    </row>
    <row r="166" spans="3:19" ht="31.5" x14ac:dyDescent="0.25">
      <c r="C166" s="119"/>
      <c r="D166" s="185">
        <v>6</v>
      </c>
      <c r="E166" s="122" t="s">
        <v>381</v>
      </c>
      <c r="F166" s="122" t="s">
        <v>382</v>
      </c>
      <c r="G166" s="121" t="s">
        <v>171</v>
      </c>
      <c r="H166" s="122" t="s">
        <v>383</v>
      </c>
      <c r="I166" s="122" t="s">
        <v>384</v>
      </c>
      <c r="J166" s="122" t="s">
        <v>385</v>
      </c>
      <c r="K166" s="122" t="s">
        <v>386</v>
      </c>
      <c r="R166" s="115"/>
      <c r="S166" s="115"/>
    </row>
    <row r="167" spans="3:19" x14ac:dyDescent="0.25">
      <c r="C167" s="119"/>
      <c r="D167" s="185">
        <v>7</v>
      </c>
      <c r="E167" s="122" t="s">
        <v>387</v>
      </c>
      <c r="F167" s="122" t="s">
        <v>388</v>
      </c>
      <c r="G167" s="121" t="s">
        <v>171</v>
      </c>
      <c r="H167" s="122" t="s">
        <v>389</v>
      </c>
      <c r="I167" s="122" t="s">
        <v>390</v>
      </c>
      <c r="J167" s="122" t="s">
        <v>385</v>
      </c>
      <c r="K167" s="122" t="s">
        <v>386</v>
      </c>
      <c r="R167" s="115"/>
      <c r="S167" s="115"/>
    </row>
    <row r="168" spans="3:19" ht="31.5" x14ac:dyDescent="0.25">
      <c r="C168" s="119"/>
      <c r="D168" s="185">
        <v>8</v>
      </c>
      <c r="E168" s="122" t="s">
        <v>391</v>
      </c>
      <c r="F168" s="122" t="s">
        <v>392</v>
      </c>
      <c r="G168" s="121" t="s">
        <v>28</v>
      </c>
      <c r="H168" s="122" t="s">
        <v>383</v>
      </c>
      <c r="I168" s="122" t="s">
        <v>393</v>
      </c>
      <c r="J168" s="122" t="s">
        <v>385</v>
      </c>
      <c r="K168" s="122" t="s">
        <v>394</v>
      </c>
      <c r="R168" s="115"/>
      <c r="S168" s="115"/>
    </row>
    <row r="169" spans="3:19" ht="15" customHeight="1" x14ac:dyDescent="0.25">
      <c r="C169" s="119"/>
      <c r="D169" s="185">
        <v>9</v>
      </c>
      <c r="E169" s="122" t="s">
        <v>395</v>
      </c>
      <c r="F169" s="122" t="s">
        <v>396</v>
      </c>
      <c r="G169" s="121" t="s">
        <v>397</v>
      </c>
      <c r="H169" s="122" t="s">
        <v>373</v>
      </c>
      <c r="I169" s="122" t="s">
        <v>398</v>
      </c>
      <c r="J169" s="122" t="s">
        <v>399</v>
      </c>
      <c r="K169" s="122" t="s">
        <v>386</v>
      </c>
      <c r="R169" s="115"/>
      <c r="S169" s="115"/>
    </row>
    <row r="170" spans="3:19" ht="31.5" x14ac:dyDescent="0.25">
      <c r="C170" s="119"/>
      <c r="D170" s="185">
        <v>10</v>
      </c>
      <c r="E170" s="122" t="s">
        <v>400</v>
      </c>
      <c r="F170" s="122" t="s">
        <v>401</v>
      </c>
      <c r="G170" s="121" t="s">
        <v>136</v>
      </c>
      <c r="H170" s="122" t="s">
        <v>373</v>
      </c>
      <c r="I170" s="122" t="s">
        <v>402</v>
      </c>
      <c r="J170" s="122" t="s">
        <v>385</v>
      </c>
      <c r="K170" s="122" t="s">
        <v>386</v>
      </c>
      <c r="R170" s="115"/>
      <c r="S170" s="115"/>
    </row>
    <row r="171" spans="3:19" ht="31.5" x14ac:dyDescent="0.25">
      <c r="C171" s="119"/>
      <c r="D171" s="185">
        <v>11</v>
      </c>
      <c r="E171" s="122" t="s">
        <v>381</v>
      </c>
      <c r="F171" s="122" t="s">
        <v>403</v>
      </c>
      <c r="G171" s="121" t="s">
        <v>136</v>
      </c>
      <c r="H171" s="122" t="s">
        <v>383</v>
      </c>
      <c r="I171" s="122" t="s">
        <v>404</v>
      </c>
      <c r="J171" s="122" t="s">
        <v>399</v>
      </c>
      <c r="K171" s="122" t="s">
        <v>386</v>
      </c>
      <c r="R171" s="115"/>
      <c r="S171" s="115"/>
    </row>
    <row r="172" spans="3:19" ht="31.5" x14ac:dyDescent="0.25">
      <c r="C172" s="119"/>
      <c r="D172" s="185">
        <v>12</v>
      </c>
      <c r="E172" s="122" t="s">
        <v>405</v>
      </c>
      <c r="F172" s="122" t="s">
        <v>406</v>
      </c>
      <c r="G172" s="121" t="s">
        <v>136</v>
      </c>
      <c r="H172" s="122" t="s">
        <v>373</v>
      </c>
      <c r="I172" s="122" t="s">
        <v>407</v>
      </c>
      <c r="J172" s="122" t="s">
        <v>385</v>
      </c>
      <c r="K172" s="122" t="s">
        <v>386</v>
      </c>
      <c r="R172" s="115"/>
      <c r="S172" s="115"/>
    </row>
    <row r="173" spans="3:19" x14ac:dyDescent="0.25">
      <c r="C173" s="119"/>
      <c r="D173" s="185">
        <v>13</v>
      </c>
      <c r="E173" s="122" t="s">
        <v>408</v>
      </c>
      <c r="F173" s="122" t="s">
        <v>409</v>
      </c>
      <c r="G173" s="121" t="s">
        <v>410</v>
      </c>
      <c r="H173" s="122" t="s">
        <v>411</v>
      </c>
      <c r="I173" s="122" t="s">
        <v>412</v>
      </c>
      <c r="J173" s="122" t="s">
        <v>399</v>
      </c>
      <c r="K173" s="122" t="s">
        <v>386</v>
      </c>
      <c r="R173" s="115"/>
      <c r="S173" s="115"/>
    </row>
    <row r="174" spans="3:19" x14ac:dyDescent="0.25">
      <c r="C174" s="119"/>
      <c r="D174" s="185">
        <v>14</v>
      </c>
      <c r="E174" s="122" t="s">
        <v>408</v>
      </c>
      <c r="F174" s="122" t="s">
        <v>413</v>
      </c>
      <c r="G174" s="121" t="s">
        <v>410</v>
      </c>
      <c r="H174" s="122" t="s">
        <v>411</v>
      </c>
      <c r="I174" s="122" t="s">
        <v>414</v>
      </c>
      <c r="J174" s="122" t="s">
        <v>399</v>
      </c>
      <c r="K174" s="122" t="s">
        <v>386</v>
      </c>
      <c r="R174" s="115"/>
      <c r="S174" s="115"/>
    </row>
    <row r="175" spans="3:19" ht="31.5" x14ac:dyDescent="0.25">
      <c r="C175" s="119"/>
      <c r="D175" s="185">
        <v>15</v>
      </c>
      <c r="E175" s="122" t="s">
        <v>376</v>
      </c>
      <c r="F175" s="122" t="s">
        <v>372</v>
      </c>
      <c r="G175" s="121" t="s">
        <v>28</v>
      </c>
      <c r="H175" s="122" t="s">
        <v>373</v>
      </c>
      <c r="I175" s="122" t="s">
        <v>415</v>
      </c>
      <c r="J175" s="122" t="s">
        <v>399</v>
      </c>
      <c r="K175" s="122" t="s">
        <v>380</v>
      </c>
      <c r="R175" s="115"/>
      <c r="S175" s="115"/>
    </row>
    <row r="176" spans="3:19" x14ac:dyDescent="0.25">
      <c r="C176" s="119"/>
      <c r="D176" s="185">
        <v>16</v>
      </c>
      <c r="E176" s="122" t="s">
        <v>417</v>
      </c>
      <c r="F176" s="122" t="s">
        <v>418</v>
      </c>
      <c r="G176" s="121" t="s">
        <v>121</v>
      </c>
      <c r="H176" s="122" t="s">
        <v>419</v>
      </c>
      <c r="I176" s="122" t="s">
        <v>420</v>
      </c>
      <c r="J176" s="122" t="s">
        <v>399</v>
      </c>
      <c r="K176" s="122" t="s">
        <v>386</v>
      </c>
      <c r="R176" s="115"/>
      <c r="S176" s="115"/>
    </row>
    <row r="177" spans="3:19" ht="31.5" x14ac:dyDescent="0.25">
      <c r="C177" s="119"/>
      <c r="D177" s="185">
        <v>17</v>
      </c>
      <c r="E177" s="106" t="s">
        <v>395</v>
      </c>
      <c r="F177" s="106" t="s">
        <v>278</v>
      </c>
      <c r="G177" s="107" t="s">
        <v>397</v>
      </c>
      <c r="H177" s="106" t="s">
        <v>373</v>
      </c>
      <c r="I177" s="106" t="s">
        <v>1388</v>
      </c>
      <c r="J177" s="106" t="s">
        <v>429</v>
      </c>
      <c r="K177" s="106" t="s">
        <v>4612</v>
      </c>
      <c r="R177" s="115"/>
      <c r="S177" s="115"/>
    </row>
    <row r="178" spans="3:19" ht="31.5" x14ac:dyDescent="0.25">
      <c r="C178" s="119"/>
      <c r="D178" s="185">
        <v>18</v>
      </c>
      <c r="E178" s="106" t="s">
        <v>395</v>
      </c>
      <c r="F178" s="106" t="s">
        <v>422</v>
      </c>
      <c r="G178" s="107" t="s">
        <v>397</v>
      </c>
      <c r="H178" s="106" t="s">
        <v>373</v>
      </c>
      <c r="I178" s="106" t="s">
        <v>1389</v>
      </c>
      <c r="J178" s="106" t="s">
        <v>429</v>
      </c>
      <c r="K178" s="106" t="s">
        <v>4612</v>
      </c>
      <c r="R178" s="115"/>
      <c r="S178" s="115"/>
    </row>
    <row r="179" spans="3:19" ht="47.25" x14ac:dyDescent="0.25">
      <c r="C179" s="119"/>
      <c r="D179" s="122">
        <v>19</v>
      </c>
      <c r="E179" s="106" t="s">
        <v>425</v>
      </c>
      <c r="F179" s="106" t="s">
        <v>426</v>
      </c>
      <c r="G179" s="107" t="s">
        <v>427</v>
      </c>
      <c r="H179" s="106" t="s">
        <v>1172</v>
      </c>
      <c r="I179" s="106" t="s">
        <v>336</v>
      </c>
      <c r="J179" s="106" t="s">
        <v>429</v>
      </c>
      <c r="K179" s="106" t="s">
        <v>807</v>
      </c>
      <c r="R179" s="115"/>
      <c r="S179" s="115"/>
    </row>
    <row r="180" spans="3:19" x14ac:dyDescent="0.25">
      <c r="C180" s="119"/>
      <c r="R180" s="115"/>
      <c r="S180" s="115"/>
    </row>
    <row r="181" spans="3:19" x14ac:dyDescent="0.25">
      <c r="C181" s="119"/>
      <c r="R181" s="115"/>
      <c r="S181" s="115"/>
    </row>
    <row r="182" spans="3:19" ht="16.5" thickBot="1" x14ac:dyDescent="0.3">
      <c r="C182" s="119"/>
      <c r="R182" s="115"/>
      <c r="S182" s="115"/>
    </row>
    <row r="183" spans="3:19" ht="39" customHeight="1" thickBot="1" x14ac:dyDescent="0.4">
      <c r="C183" s="119"/>
      <c r="D183" s="1308" t="s">
        <v>430</v>
      </c>
      <c r="E183" s="1309"/>
      <c r="F183" s="1309"/>
      <c r="G183" s="1309"/>
      <c r="H183" s="1309"/>
      <c r="I183" s="1309"/>
      <c r="J183" s="1309"/>
      <c r="K183" s="1309"/>
      <c r="L183" s="1309"/>
      <c r="M183" s="1309"/>
      <c r="N183" s="1309"/>
      <c r="O183" s="1309"/>
      <c r="P183" s="1309"/>
      <c r="Q183" s="1309"/>
      <c r="R183" s="1310"/>
      <c r="S183" s="115"/>
    </row>
    <row r="184" spans="3:19" ht="15" customHeight="1" x14ac:dyDescent="0.35">
      <c r="C184" s="119"/>
      <c r="D184" s="203"/>
      <c r="E184" s="203"/>
      <c r="F184" s="203"/>
      <c r="G184" s="203"/>
      <c r="H184" s="203"/>
      <c r="I184" s="203"/>
      <c r="J184" s="203"/>
      <c r="K184" s="203"/>
      <c r="L184" s="203"/>
      <c r="M184" s="203"/>
      <c r="N184" s="203"/>
      <c r="O184" s="203"/>
      <c r="P184" s="203"/>
      <c r="Q184" s="203"/>
      <c r="R184" s="212"/>
      <c r="S184" s="115"/>
    </row>
    <row r="185" spans="3:19" ht="32.25" customHeight="1" x14ac:dyDescent="0.35">
      <c r="C185" s="119"/>
      <c r="D185" s="1327" t="s">
        <v>986</v>
      </c>
      <c r="E185" s="1328"/>
      <c r="F185" s="1328"/>
      <c r="G185" s="1328"/>
      <c r="H185" s="1328"/>
      <c r="I185" s="1328"/>
      <c r="J185" s="1328"/>
      <c r="K185" s="1328"/>
      <c r="L185" s="203"/>
      <c r="M185" s="203"/>
      <c r="N185" s="203"/>
      <c r="O185" s="203"/>
      <c r="P185" s="203"/>
      <c r="Q185" s="203"/>
      <c r="R185" s="212"/>
      <c r="S185" s="115"/>
    </row>
    <row r="186" spans="3:19" x14ac:dyDescent="0.25">
      <c r="C186" s="119"/>
      <c r="D186" s="122" t="s">
        <v>9</v>
      </c>
      <c r="E186" s="122" t="s">
        <v>432</v>
      </c>
      <c r="F186" s="122" t="s">
        <v>433</v>
      </c>
      <c r="G186" s="121" t="s">
        <v>434</v>
      </c>
      <c r="H186" s="122" t="s">
        <v>349</v>
      </c>
      <c r="I186" s="122" t="s">
        <v>350</v>
      </c>
      <c r="J186" s="122" t="s">
        <v>351</v>
      </c>
      <c r="K186" s="122" t="s">
        <v>352</v>
      </c>
      <c r="R186" s="115"/>
      <c r="S186" s="115"/>
    </row>
    <row r="187" spans="3:19" ht="15" customHeight="1" x14ac:dyDescent="0.25">
      <c r="C187" s="119"/>
      <c r="D187" s="144">
        <v>1</v>
      </c>
      <c r="E187" s="250" t="s">
        <v>435</v>
      </c>
      <c r="F187" s="270" t="s">
        <v>436</v>
      </c>
      <c r="G187" s="250" t="s">
        <v>437</v>
      </c>
      <c r="H187" s="250" t="s">
        <v>1446</v>
      </c>
      <c r="I187" s="250" t="s">
        <v>692</v>
      </c>
      <c r="J187" s="250" t="s">
        <v>692</v>
      </c>
      <c r="K187" s="250" t="s">
        <v>807</v>
      </c>
      <c r="R187" s="115"/>
      <c r="S187" s="115"/>
    </row>
    <row r="188" spans="3:19" ht="31.5" x14ac:dyDescent="0.25">
      <c r="C188" s="119"/>
      <c r="D188" s="144">
        <v>2</v>
      </c>
      <c r="E188" s="250" t="s">
        <v>435</v>
      </c>
      <c r="F188" s="270" t="s">
        <v>445</v>
      </c>
      <c r="G188" s="250" t="s">
        <v>437</v>
      </c>
      <c r="H188" s="250" t="s">
        <v>1172</v>
      </c>
      <c r="I188" s="250" t="s">
        <v>336</v>
      </c>
      <c r="J188" s="250" t="s">
        <v>1447</v>
      </c>
      <c r="K188" s="250" t="s">
        <v>807</v>
      </c>
      <c r="R188" s="115"/>
      <c r="S188" s="115"/>
    </row>
    <row r="189" spans="3:19" ht="31.5" x14ac:dyDescent="0.25">
      <c r="C189" s="119"/>
      <c r="D189" s="144">
        <v>3</v>
      </c>
      <c r="E189" s="250" t="s">
        <v>448</v>
      </c>
      <c r="F189" s="270" t="s">
        <v>449</v>
      </c>
      <c r="G189" s="250" t="s">
        <v>450</v>
      </c>
      <c r="H189" s="250" t="s">
        <v>451</v>
      </c>
      <c r="I189" s="250" t="s">
        <v>98</v>
      </c>
      <c r="J189" s="250" t="s">
        <v>808</v>
      </c>
      <c r="K189" s="250" t="s">
        <v>987</v>
      </c>
      <c r="R189" s="115"/>
      <c r="S189" s="115"/>
    </row>
    <row r="190" spans="3:19" ht="30" customHeight="1" x14ac:dyDescent="0.25">
      <c r="C190" s="119"/>
      <c r="D190" s="144">
        <v>4</v>
      </c>
      <c r="E190" s="250" t="s">
        <v>453</v>
      </c>
      <c r="F190" s="270" t="s">
        <v>454</v>
      </c>
      <c r="G190" s="250" t="s">
        <v>437</v>
      </c>
      <c r="H190" s="250" t="s">
        <v>451</v>
      </c>
      <c r="I190" s="250" t="s">
        <v>98</v>
      </c>
      <c r="J190" s="250" t="s">
        <v>429</v>
      </c>
      <c r="K190" s="250" t="s">
        <v>807</v>
      </c>
      <c r="R190" s="115"/>
      <c r="S190" s="115"/>
    </row>
    <row r="191" spans="3:19" x14ac:dyDescent="0.25">
      <c r="C191" s="119"/>
      <c r="D191" s="122"/>
      <c r="E191" s="122"/>
      <c r="F191" s="122"/>
      <c r="G191" s="121"/>
      <c r="H191" s="122"/>
      <c r="I191" s="122"/>
      <c r="J191" s="122"/>
      <c r="K191" s="122"/>
      <c r="R191" s="115"/>
      <c r="S191" s="115"/>
    </row>
    <row r="192" spans="3:19" ht="16.5" thickBot="1" x14ac:dyDescent="0.3">
      <c r="C192" s="119"/>
      <c r="D192" s="124"/>
      <c r="E192" s="124"/>
      <c r="F192" s="124"/>
      <c r="G192" s="145"/>
      <c r="H192" s="124"/>
      <c r="I192" s="124"/>
      <c r="J192" s="124"/>
      <c r="K192" s="124"/>
      <c r="R192" s="115"/>
      <c r="S192" s="115"/>
    </row>
    <row r="193" spans="3:19" ht="24" thickBot="1" x14ac:dyDescent="0.4">
      <c r="C193" s="119"/>
      <c r="D193" s="1308" t="s">
        <v>990</v>
      </c>
      <c r="E193" s="1309"/>
      <c r="F193" s="1309"/>
      <c r="G193" s="1309"/>
      <c r="H193" s="1309"/>
      <c r="I193" s="1309"/>
      <c r="J193" s="1309"/>
      <c r="K193" s="1309"/>
      <c r="L193" s="1309"/>
      <c r="M193" s="1309"/>
      <c r="N193" s="1309"/>
      <c r="O193" s="1309"/>
      <c r="P193" s="1309"/>
      <c r="Q193" s="1309"/>
      <c r="R193" s="1310"/>
      <c r="S193" s="115"/>
    </row>
    <row r="194" spans="3:19" ht="23.25" x14ac:dyDescent="0.35">
      <c r="C194" s="119"/>
      <c r="D194" s="203"/>
      <c r="E194" s="203"/>
      <c r="F194" s="203"/>
      <c r="G194" s="203"/>
      <c r="H194" s="203"/>
      <c r="I194" s="203"/>
      <c r="J194" s="203"/>
      <c r="K194" s="203"/>
      <c r="L194" s="203"/>
      <c r="M194" s="203"/>
      <c r="N194" s="203"/>
      <c r="O194" s="203"/>
      <c r="P194" s="203"/>
      <c r="Q194" s="203"/>
      <c r="R194" s="212"/>
      <c r="S194" s="115"/>
    </row>
    <row r="195" spans="3:19" ht="23.25" x14ac:dyDescent="0.35">
      <c r="C195" s="119"/>
      <c r="D195" s="1327" t="s">
        <v>1390</v>
      </c>
      <c r="E195" s="1328"/>
      <c r="F195" s="1328"/>
      <c r="G195" s="1328"/>
      <c r="H195" s="1328"/>
      <c r="I195" s="1328"/>
      <c r="J195" s="1328"/>
      <c r="K195" s="1328"/>
      <c r="L195" s="203"/>
      <c r="M195" s="203"/>
      <c r="N195" s="203"/>
      <c r="O195" s="203"/>
      <c r="P195" s="203"/>
      <c r="Q195" s="203"/>
      <c r="R195" s="212"/>
      <c r="S195" s="115"/>
    </row>
    <row r="196" spans="3:19" x14ac:dyDescent="0.25">
      <c r="C196" s="119"/>
      <c r="D196" s="122" t="s">
        <v>9</v>
      </c>
      <c r="E196" s="122" t="s">
        <v>432</v>
      </c>
      <c r="F196" s="122" t="s">
        <v>433</v>
      </c>
      <c r="G196" s="121" t="s">
        <v>434</v>
      </c>
      <c r="H196" s="122" t="s">
        <v>349</v>
      </c>
      <c r="I196" s="122" t="s">
        <v>350</v>
      </c>
      <c r="J196" s="122" t="s">
        <v>351</v>
      </c>
      <c r="K196" s="122" t="s">
        <v>352</v>
      </c>
      <c r="R196" s="115"/>
      <c r="S196" s="115"/>
    </row>
    <row r="197" spans="3:19" x14ac:dyDescent="0.25">
      <c r="C197" s="119"/>
      <c r="D197" s="144">
        <v>1</v>
      </c>
      <c r="E197" s="122" t="s">
        <v>785</v>
      </c>
      <c r="F197" s="121" t="s">
        <v>993</v>
      </c>
      <c r="G197" s="122" t="s">
        <v>136</v>
      </c>
      <c r="H197" s="122" t="s">
        <v>1343</v>
      </c>
      <c r="I197" s="122" t="s">
        <v>559</v>
      </c>
      <c r="J197" s="122" t="s">
        <v>1391</v>
      </c>
      <c r="K197" s="122" t="s">
        <v>1002</v>
      </c>
      <c r="R197" s="115"/>
      <c r="S197" s="115"/>
    </row>
    <row r="198" spans="3:19" x14ac:dyDescent="0.25">
      <c r="C198" s="119"/>
      <c r="D198" s="144">
        <v>2</v>
      </c>
      <c r="E198" s="122" t="s">
        <v>997</v>
      </c>
      <c r="F198" s="121" t="s">
        <v>998</v>
      </c>
      <c r="G198" s="122" t="s">
        <v>28</v>
      </c>
      <c r="H198" s="122" t="s">
        <v>1003</v>
      </c>
      <c r="I198" s="122" t="s">
        <v>1392</v>
      </c>
      <c r="J198" s="122" t="s">
        <v>995</v>
      </c>
      <c r="K198" s="122" t="s">
        <v>1002</v>
      </c>
      <c r="R198" s="115"/>
      <c r="S198" s="115"/>
    </row>
    <row r="199" spans="3:19" x14ac:dyDescent="0.25">
      <c r="C199" s="119"/>
      <c r="D199" s="144">
        <v>3</v>
      </c>
      <c r="E199" s="122" t="s">
        <v>1393</v>
      </c>
      <c r="F199" s="121" t="s">
        <v>1394</v>
      </c>
      <c r="G199" s="122" t="s">
        <v>136</v>
      </c>
      <c r="H199" s="122" t="s">
        <v>90</v>
      </c>
      <c r="I199" s="122" t="s">
        <v>1348</v>
      </c>
      <c r="J199" s="122" t="s">
        <v>995</v>
      </c>
      <c r="K199" s="122" t="s">
        <v>1002</v>
      </c>
      <c r="R199" s="115"/>
      <c r="S199" s="115"/>
    </row>
    <row r="200" spans="3:19" x14ac:dyDescent="0.25">
      <c r="C200" s="119"/>
      <c r="D200" s="144"/>
      <c r="E200" s="122"/>
      <c r="F200" s="121"/>
      <c r="G200" s="122"/>
      <c r="H200" s="122"/>
      <c r="I200" s="122"/>
      <c r="J200" s="106"/>
      <c r="K200" s="122"/>
      <c r="R200" s="115"/>
      <c r="S200" s="115"/>
    </row>
    <row r="201" spans="3:19" ht="16.5" thickBot="1" x14ac:dyDescent="0.3">
      <c r="C201" s="119"/>
      <c r="D201" s="124"/>
      <c r="E201" s="124"/>
      <c r="F201" s="124"/>
      <c r="G201" s="145"/>
      <c r="H201" s="124"/>
      <c r="I201" s="124"/>
      <c r="J201" s="124"/>
      <c r="K201" s="124"/>
      <c r="R201" s="115"/>
      <c r="S201" s="115"/>
    </row>
    <row r="202" spans="3:19" ht="24" thickBot="1" x14ac:dyDescent="0.4">
      <c r="C202" s="119"/>
      <c r="D202" s="1308" t="s">
        <v>458</v>
      </c>
      <c r="E202" s="1309"/>
      <c r="F202" s="1309"/>
      <c r="G202" s="1309"/>
      <c r="H202" s="1309"/>
      <c r="I202" s="1309"/>
      <c r="J202" s="1309"/>
      <c r="K202" s="1309"/>
      <c r="L202" s="1309"/>
      <c r="M202" s="1309"/>
      <c r="N202" s="1309"/>
      <c r="O202" s="1309"/>
      <c r="P202" s="1309"/>
      <c r="Q202" s="1309"/>
      <c r="R202" s="1310"/>
      <c r="S202" s="115"/>
    </row>
    <row r="203" spans="3:19" ht="36" customHeight="1" x14ac:dyDescent="0.35">
      <c r="C203" s="119"/>
      <c r="D203" s="1329" t="s">
        <v>4613</v>
      </c>
      <c r="E203" s="1330"/>
      <c r="F203" s="1330"/>
      <c r="G203" s="1330"/>
      <c r="H203" s="1330"/>
      <c r="I203" s="1330"/>
      <c r="J203" s="1330"/>
      <c r="K203" s="1330"/>
      <c r="L203" s="216"/>
      <c r="M203" s="216"/>
      <c r="N203" s="216"/>
      <c r="O203" s="216"/>
      <c r="P203" s="216"/>
      <c r="Q203" s="216"/>
      <c r="R203" s="204"/>
      <c r="S203" s="115"/>
    </row>
    <row r="204" spans="3:19" x14ac:dyDescent="0.25">
      <c r="C204" s="119"/>
      <c r="D204" s="122" t="s">
        <v>9</v>
      </c>
      <c r="E204" s="122" t="s">
        <v>12</v>
      </c>
      <c r="F204" s="122" t="s">
        <v>460</v>
      </c>
      <c r="G204" s="121" t="s">
        <v>461</v>
      </c>
      <c r="H204" s="122" t="s">
        <v>462</v>
      </c>
      <c r="I204" s="122" t="s">
        <v>349</v>
      </c>
      <c r="J204" s="122" t="s">
        <v>463</v>
      </c>
      <c r="K204" s="122" t="s">
        <v>464</v>
      </c>
      <c r="R204" s="115"/>
      <c r="S204" s="115"/>
    </row>
    <row r="205" spans="3:19" ht="39" customHeight="1" x14ac:dyDescent="0.25">
      <c r="C205" s="119"/>
      <c r="D205" s="1350">
        <v>1</v>
      </c>
      <c r="E205" s="1344" t="s">
        <v>470</v>
      </c>
      <c r="F205" s="1347" t="s">
        <v>471</v>
      </c>
      <c r="G205" s="1344" t="s">
        <v>23</v>
      </c>
      <c r="H205" s="1344" t="s">
        <v>1124</v>
      </c>
      <c r="I205" s="1344" t="s">
        <v>4554</v>
      </c>
      <c r="J205" s="274" t="s">
        <v>4614</v>
      </c>
      <c r="K205" s="186" t="s">
        <v>966</v>
      </c>
      <c r="R205" s="115"/>
      <c r="S205" s="115"/>
    </row>
    <row r="206" spans="3:19" ht="48" customHeight="1" x14ac:dyDescent="0.25">
      <c r="C206" s="119"/>
      <c r="D206" s="1352"/>
      <c r="E206" s="1345"/>
      <c r="F206" s="1348"/>
      <c r="G206" s="1345"/>
      <c r="H206" s="1345"/>
      <c r="I206" s="1345"/>
      <c r="J206" s="288" t="s">
        <v>4615</v>
      </c>
      <c r="K206" s="186" t="s">
        <v>112</v>
      </c>
      <c r="R206" s="115"/>
      <c r="S206" s="115"/>
    </row>
    <row r="207" spans="3:19" x14ac:dyDescent="0.25">
      <c r="C207" s="119"/>
      <c r="D207" s="1351"/>
      <c r="E207" s="1346"/>
      <c r="F207" s="1349"/>
      <c r="G207" s="1346"/>
      <c r="H207" s="1346"/>
      <c r="I207" s="1346"/>
      <c r="J207" s="278"/>
      <c r="K207" s="279"/>
      <c r="R207" s="115"/>
      <c r="S207" s="115"/>
    </row>
    <row r="208" spans="3:19" ht="31.5" x14ac:dyDescent="0.25">
      <c r="C208" s="119"/>
      <c r="D208" s="289">
        <v>2</v>
      </c>
      <c r="E208" s="1344"/>
      <c r="F208" s="1347" t="s">
        <v>953</v>
      </c>
      <c r="G208" s="1344" t="s">
        <v>23</v>
      </c>
      <c r="H208" s="1344"/>
      <c r="I208" s="276" t="s">
        <v>4616</v>
      </c>
      <c r="J208" s="274" t="s">
        <v>4617</v>
      </c>
      <c r="K208" s="271" t="s">
        <v>112</v>
      </c>
      <c r="R208" s="115"/>
      <c r="S208" s="115"/>
    </row>
    <row r="209" spans="3:19" x14ac:dyDescent="0.25">
      <c r="C209" s="119"/>
      <c r="D209" s="290"/>
      <c r="E209" s="1346"/>
      <c r="F209" s="1349"/>
      <c r="G209" s="1346"/>
      <c r="H209" s="1346"/>
      <c r="I209" s="291" t="s">
        <v>1597</v>
      </c>
      <c r="J209" s="288" t="s">
        <v>965</v>
      </c>
      <c r="K209" s="186" t="s">
        <v>112</v>
      </c>
      <c r="R209" s="115"/>
      <c r="S209" s="115"/>
    </row>
    <row r="210" spans="3:19" x14ac:dyDescent="0.25">
      <c r="C210" s="119"/>
      <c r="R210" s="115"/>
      <c r="S210" s="115"/>
    </row>
    <row r="211" spans="3:19" ht="16.5" thickBot="1" x14ac:dyDescent="0.3">
      <c r="C211" s="119"/>
      <c r="R211" s="115"/>
      <c r="S211" s="115"/>
    </row>
    <row r="212" spans="3:19" ht="24" thickBot="1" x14ac:dyDescent="0.4">
      <c r="C212" s="119"/>
      <c r="D212" s="1308" t="s">
        <v>476</v>
      </c>
      <c r="E212" s="1309"/>
      <c r="F212" s="1309"/>
      <c r="G212" s="1309"/>
      <c r="H212" s="1309"/>
      <c r="I212" s="1309"/>
      <c r="J212" s="1309"/>
      <c r="K212" s="1309"/>
      <c r="L212" s="1309"/>
      <c r="M212" s="1309"/>
      <c r="N212" s="1309"/>
      <c r="O212" s="1309"/>
      <c r="P212" s="1309"/>
      <c r="Q212" s="1309"/>
      <c r="R212" s="1310"/>
      <c r="S212" s="115"/>
    </row>
    <row r="213" spans="3:19" ht="29.25" thickBot="1" x14ac:dyDescent="0.5">
      <c r="C213" s="119"/>
      <c r="D213" s="1331" t="s">
        <v>477</v>
      </c>
      <c r="E213" s="1332"/>
      <c r="F213" s="205">
        <f>I230</f>
        <v>8000000</v>
      </c>
      <c r="G213" s="24"/>
      <c r="H213" s="24"/>
      <c r="I213" s="24"/>
      <c r="J213" s="24"/>
      <c r="K213" s="24"/>
      <c r="L213" s="24"/>
      <c r="M213" s="24"/>
      <c r="N213" s="24"/>
      <c r="O213" s="24"/>
      <c r="P213" s="24"/>
      <c r="Q213" s="24"/>
      <c r="R213" s="25"/>
      <c r="S213" s="115"/>
    </row>
    <row r="214" spans="3:19" ht="32.25" customHeight="1" x14ac:dyDescent="0.25">
      <c r="C214" s="119"/>
      <c r="D214" s="187" t="s">
        <v>478</v>
      </c>
      <c r="E214" s="187" t="s">
        <v>479</v>
      </c>
      <c r="F214" s="187" t="s">
        <v>480</v>
      </c>
      <c r="G214" s="121" t="s">
        <v>481</v>
      </c>
      <c r="H214" s="122" t="s">
        <v>482</v>
      </c>
      <c r="I214" s="122" t="s">
        <v>483</v>
      </c>
      <c r="J214" s="122" t="s">
        <v>484</v>
      </c>
      <c r="R214" s="115"/>
      <c r="S214" s="115"/>
    </row>
    <row r="215" spans="3:19" ht="31.5" x14ac:dyDescent="0.25">
      <c r="C215" s="119"/>
      <c r="D215" s="122">
        <v>1</v>
      </c>
      <c r="E215" s="122" t="s">
        <v>485</v>
      </c>
      <c r="F215" s="122" t="s">
        <v>486</v>
      </c>
      <c r="G215" s="188">
        <v>250000</v>
      </c>
      <c r="H215" s="189"/>
      <c r="I215" s="189">
        <f>G215*H215</f>
        <v>0</v>
      </c>
      <c r="J215" s="189"/>
      <c r="R215" s="115"/>
      <c r="S215" s="115"/>
    </row>
    <row r="216" spans="3:19" ht="47.25" x14ac:dyDescent="0.25">
      <c r="C216" s="119"/>
      <c r="D216" s="122">
        <v>2</v>
      </c>
      <c r="E216" s="122" t="s">
        <v>487</v>
      </c>
      <c r="F216" s="122" t="s">
        <v>488</v>
      </c>
      <c r="G216" s="188">
        <v>5000000</v>
      </c>
      <c r="H216" s="189">
        <v>1</v>
      </c>
      <c r="I216" s="189">
        <f t="shared" ref="I216:I229" si="0">G216*H216</f>
        <v>5000000</v>
      </c>
      <c r="J216" s="189"/>
      <c r="R216" s="115"/>
      <c r="S216" s="115"/>
    </row>
    <row r="217" spans="3:19" ht="63" x14ac:dyDescent="0.25">
      <c r="C217" s="119"/>
      <c r="D217" s="123">
        <v>3</v>
      </c>
      <c r="E217" s="122" t="s">
        <v>489</v>
      </c>
      <c r="F217" s="122" t="s">
        <v>486</v>
      </c>
      <c r="G217" s="188">
        <v>5000</v>
      </c>
      <c r="H217" s="189"/>
      <c r="I217" s="189">
        <f t="shared" si="0"/>
        <v>0</v>
      </c>
      <c r="J217" s="189"/>
      <c r="R217" s="115"/>
      <c r="S217" s="115"/>
    </row>
    <row r="218" spans="3:19" ht="63" x14ac:dyDescent="0.25">
      <c r="C218" s="119"/>
      <c r="D218" s="123">
        <v>4</v>
      </c>
      <c r="E218" s="122" t="s">
        <v>490</v>
      </c>
      <c r="F218" s="122" t="s">
        <v>488</v>
      </c>
      <c r="G218" s="188">
        <v>250000</v>
      </c>
      <c r="H218" s="189"/>
      <c r="I218" s="189">
        <f t="shared" si="0"/>
        <v>0</v>
      </c>
      <c r="J218" s="189"/>
      <c r="R218" s="115"/>
      <c r="S218" s="115"/>
    </row>
    <row r="219" spans="3:19" ht="78.75" x14ac:dyDescent="0.25">
      <c r="C219" s="119"/>
      <c r="D219" s="123">
        <v>5</v>
      </c>
      <c r="E219" s="122" t="s">
        <v>491</v>
      </c>
      <c r="F219" s="122" t="s">
        <v>488</v>
      </c>
      <c r="G219" s="188">
        <v>100000</v>
      </c>
      <c r="H219" s="189"/>
      <c r="I219" s="189">
        <f t="shared" si="0"/>
        <v>0</v>
      </c>
      <c r="J219" s="189"/>
      <c r="N219" s="124"/>
      <c r="O219" s="124"/>
      <c r="P219" s="124"/>
      <c r="Q219" s="124"/>
      <c r="R219" s="190"/>
      <c r="S219" s="115"/>
    </row>
    <row r="220" spans="3:19" ht="47.25" x14ac:dyDescent="0.25">
      <c r="C220" s="119"/>
      <c r="D220" s="123">
        <v>6</v>
      </c>
      <c r="E220" s="122" t="s">
        <v>492</v>
      </c>
      <c r="F220" s="122" t="s">
        <v>488</v>
      </c>
      <c r="G220" s="188">
        <v>1500000</v>
      </c>
      <c r="H220" s="189"/>
      <c r="I220" s="189">
        <f>G220*H220</f>
        <v>0</v>
      </c>
      <c r="J220" s="189"/>
      <c r="R220" s="115"/>
      <c r="S220" s="115"/>
    </row>
    <row r="221" spans="3:19" ht="110.25" x14ac:dyDescent="0.25">
      <c r="C221" s="119"/>
      <c r="D221" s="123">
        <v>7</v>
      </c>
      <c r="E221" s="122" t="s">
        <v>493</v>
      </c>
      <c r="F221" s="122" t="s">
        <v>488</v>
      </c>
      <c r="G221" s="188">
        <v>350000</v>
      </c>
      <c r="H221" s="189"/>
      <c r="I221" s="189">
        <f>G221*H221</f>
        <v>0</v>
      </c>
      <c r="J221" s="189"/>
      <c r="R221" s="115"/>
      <c r="S221" s="115"/>
    </row>
    <row r="222" spans="3:19" ht="78.75" x14ac:dyDescent="0.25">
      <c r="C222" s="119"/>
      <c r="D222" s="109">
        <v>8</v>
      </c>
      <c r="E222" s="122" t="s">
        <v>494</v>
      </c>
      <c r="F222" s="122" t="s">
        <v>495</v>
      </c>
      <c r="G222" s="188">
        <v>175000</v>
      </c>
      <c r="H222" s="189"/>
      <c r="I222" s="189">
        <f t="shared" si="0"/>
        <v>0</v>
      </c>
      <c r="J222" s="189"/>
      <c r="R222" s="115"/>
      <c r="S222" s="115"/>
    </row>
    <row r="223" spans="3:19" ht="47.25" x14ac:dyDescent="0.25">
      <c r="C223" s="119"/>
      <c r="D223" s="123">
        <v>9</v>
      </c>
      <c r="E223" s="122" t="s">
        <v>496</v>
      </c>
      <c r="F223" s="122" t="s">
        <v>488</v>
      </c>
      <c r="G223" s="188">
        <v>500000</v>
      </c>
      <c r="H223" s="189"/>
      <c r="I223" s="189">
        <f t="shared" si="0"/>
        <v>0</v>
      </c>
      <c r="J223" s="189"/>
      <c r="R223" s="115"/>
      <c r="S223" s="115"/>
    </row>
    <row r="224" spans="3:19" ht="47.25" x14ac:dyDescent="0.25">
      <c r="C224" s="119"/>
      <c r="D224" s="123">
        <v>10</v>
      </c>
      <c r="E224" s="122" t="s">
        <v>497</v>
      </c>
      <c r="F224" s="122" t="s">
        <v>486</v>
      </c>
      <c r="G224" s="188">
        <v>10000</v>
      </c>
      <c r="H224" s="189"/>
      <c r="I224" s="189">
        <f t="shared" si="0"/>
        <v>0</v>
      </c>
      <c r="J224" s="189"/>
      <c r="R224" s="115"/>
      <c r="S224" s="115"/>
    </row>
    <row r="225" spans="3:19" ht="94.5" x14ac:dyDescent="0.25">
      <c r="C225" s="119"/>
      <c r="D225" s="109">
        <v>11</v>
      </c>
      <c r="E225" s="122" t="s">
        <v>498</v>
      </c>
      <c r="F225" s="122" t="s">
        <v>488</v>
      </c>
      <c r="G225" s="188">
        <v>1000000</v>
      </c>
      <c r="H225" s="189">
        <f>2</f>
        <v>2</v>
      </c>
      <c r="I225" s="189">
        <f>G225*H225</f>
        <v>2000000</v>
      </c>
      <c r="J225" s="191"/>
      <c r="R225" s="115"/>
      <c r="S225" s="115"/>
    </row>
    <row r="226" spans="3:19" ht="110.25" x14ac:dyDescent="0.25">
      <c r="C226" s="119"/>
      <c r="D226" s="123">
        <v>12</v>
      </c>
      <c r="E226" s="122" t="s">
        <v>499</v>
      </c>
      <c r="F226" s="122" t="s">
        <v>488</v>
      </c>
      <c r="G226" s="188">
        <v>500000</v>
      </c>
      <c r="H226" s="189">
        <v>2</v>
      </c>
      <c r="I226" s="189">
        <f t="shared" si="0"/>
        <v>1000000</v>
      </c>
      <c r="J226" s="189"/>
      <c r="R226" s="115"/>
      <c r="S226" s="115"/>
    </row>
    <row r="227" spans="3:19" ht="94.5" x14ac:dyDescent="0.25">
      <c r="C227" s="119"/>
      <c r="D227" s="123">
        <v>13</v>
      </c>
      <c r="E227" s="122" t="s">
        <v>500</v>
      </c>
      <c r="F227" s="122" t="s">
        <v>488</v>
      </c>
      <c r="G227" s="188">
        <v>250000</v>
      </c>
      <c r="H227" s="189"/>
      <c r="I227" s="189">
        <f t="shared" si="0"/>
        <v>0</v>
      </c>
      <c r="J227" s="189"/>
      <c r="R227" s="115"/>
      <c r="S227" s="115"/>
    </row>
    <row r="228" spans="3:19" x14ac:dyDescent="0.25">
      <c r="C228" s="119"/>
      <c r="D228" s="123">
        <v>14</v>
      </c>
      <c r="E228" s="122" t="s">
        <v>1016</v>
      </c>
      <c r="F228" s="122" t="s">
        <v>488</v>
      </c>
      <c r="G228" s="188">
        <v>500000</v>
      </c>
      <c r="H228" s="189"/>
      <c r="I228" s="189">
        <f t="shared" si="0"/>
        <v>0</v>
      </c>
      <c r="J228" s="189"/>
      <c r="R228" s="115"/>
      <c r="S228" s="115"/>
    </row>
    <row r="229" spans="3:19" ht="31.5" x14ac:dyDescent="0.25">
      <c r="C229" s="119"/>
      <c r="D229" s="123">
        <v>15</v>
      </c>
      <c r="E229" s="122" t="s">
        <v>502</v>
      </c>
      <c r="F229" s="122"/>
      <c r="G229" s="188"/>
      <c r="H229" s="189"/>
      <c r="I229" s="189">
        <f t="shared" si="0"/>
        <v>0</v>
      </c>
      <c r="J229" s="189"/>
      <c r="R229" s="115"/>
      <c r="S229" s="115"/>
    </row>
    <row r="230" spans="3:19" x14ac:dyDescent="0.25">
      <c r="C230" s="119"/>
      <c r="D230" s="1300" t="s">
        <v>503</v>
      </c>
      <c r="E230" s="1300"/>
      <c r="F230" s="1300"/>
      <c r="G230" s="1300"/>
      <c r="H230" s="1301"/>
      <c r="I230" s="189">
        <f>SUM(I215:I229)</f>
        <v>8000000</v>
      </c>
      <c r="J230" s="122"/>
      <c r="R230" s="115"/>
      <c r="S230" s="115"/>
    </row>
    <row r="231" spans="3:19" x14ac:dyDescent="0.25">
      <c r="C231" s="119"/>
      <c r="R231" s="115"/>
      <c r="S231" s="115"/>
    </row>
    <row r="232" spans="3:19" ht="16.5" thickBot="1" x14ac:dyDescent="0.3">
      <c r="C232" s="119"/>
      <c r="R232" s="115"/>
      <c r="S232" s="115"/>
    </row>
    <row r="233" spans="3:19" ht="16.5" thickBot="1" x14ac:dyDescent="0.3">
      <c r="C233" s="114"/>
      <c r="D233" s="1252" t="s">
        <v>504</v>
      </c>
      <c r="E233" s="1253"/>
      <c r="F233" s="1253"/>
      <c r="G233" s="1253"/>
      <c r="H233" s="1253"/>
      <c r="I233" s="1253"/>
      <c r="J233" s="1253"/>
      <c r="K233" s="1253"/>
      <c r="L233" s="1253"/>
      <c r="M233" s="1253"/>
      <c r="N233" s="1253"/>
      <c r="O233" s="1253"/>
      <c r="P233" s="1253"/>
      <c r="Q233" s="1253"/>
      <c r="R233" s="1254"/>
      <c r="S233" s="115"/>
    </row>
    <row r="234" spans="3:19" ht="111.95" customHeight="1" x14ac:dyDescent="0.25">
      <c r="C234" s="114"/>
      <c r="D234" s="1340" t="s">
        <v>4618</v>
      </c>
      <c r="E234" s="1338"/>
      <c r="F234" s="1338"/>
      <c r="G234" s="1338"/>
      <c r="H234" s="1338"/>
      <c r="I234" s="1338"/>
      <c r="J234" s="1338"/>
      <c r="K234" s="1338"/>
      <c r="L234" s="1338"/>
      <c r="M234" s="1338"/>
      <c r="N234" s="1338"/>
      <c r="O234" s="1338"/>
      <c r="P234" s="1338"/>
      <c r="Q234" s="1338"/>
      <c r="R234" s="1339"/>
      <c r="S234" s="115"/>
    </row>
    <row r="235" spans="3:19" x14ac:dyDescent="0.25">
      <c r="C235" s="114"/>
      <c r="D235" s="1337"/>
      <c r="E235" s="1338"/>
      <c r="F235" s="1338"/>
      <c r="G235" s="1338"/>
      <c r="H235" s="1338"/>
      <c r="I235" s="1338"/>
      <c r="J235" s="1338"/>
      <c r="K235" s="1338"/>
      <c r="L235" s="1338"/>
      <c r="M235" s="1338"/>
      <c r="N235" s="1338"/>
      <c r="O235" s="1338"/>
      <c r="P235" s="1338"/>
      <c r="Q235" s="1338"/>
      <c r="R235" s="1339"/>
      <c r="S235" s="115"/>
    </row>
    <row r="236" spans="3:19" ht="36.75" customHeight="1" x14ac:dyDescent="0.25">
      <c r="C236" s="114"/>
      <c r="D236" s="1340"/>
      <c r="E236" s="1338"/>
      <c r="F236" s="1338"/>
      <c r="G236" s="1338"/>
      <c r="H236" s="1338"/>
      <c r="I236" s="1338"/>
      <c r="J236" s="1338"/>
      <c r="K236" s="1338"/>
      <c r="L236" s="1338"/>
      <c r="M236" s="1338"/>
      <c r="N236" s="1338"/>
      <c r="O236" s="1338"/>
      <c r="P236" s="1338"/>
      <c r="Q236" s="1338"/>
      <c r="R236" s="1339"/>
      <c r="S236" s="115"/>
    </row>
    <row r="237" spans="3:19" ht="16.5" thickBot="1" x14ac:dyDescent="0.3">
      <c r="C237" s="114"/>
      <c r="D237" s="253"/>
      <c r="E237" s="254"/>
      <c r="F237" s="254"/>
      <c r="G237" s="254"/>
      <c r="H237" s="254"/>
      <c r="I237" s="254"/>
      <c r="J237" s="254"/>
      <c r="K237" s="254"/>
      <c r="L237" s="254"/>
      <c r="M237" s="254"/>
      <c r="N237" s="254"/>
      <c r="O237" s="254"/>
      <c r="P237" s="254"/>
      <c r="Q237" s="254"/>
      <c r="R237" s="255"/>
      <c r="S237" s="115"/>
    </row>
    <row r="238" spans="3:19" ht="16.5" thickBot="1" x14ac:dyDescent="0.3">
      <c r="C238" s="119"/>
      <c r="D238" s="1252" t="s">
        <v>505</v>
      </c>
      <c r="E238" s="1253"/>
      <c r="F238" s="1253"/>
      <c r="G238" s="1253"/>
      <c r="H238" s="1253"/>
      <c r="I238" s="1253"/>
      <c r="J238" s="1253"/>
      <c r="K238" s="1253"/>
      <c r="L238" s="1253"/>
      <c r="M238" s="1253"/>
      <c r="N238" s="1253"/>
      <c r="O238" s="1253"/>
      <c r="P238" s="1253"/>
      <c r="Q238" s="1253"/>
      <c r="R238" s="1254"/>
      <c r="S238" s="115"/>
    </row>
    <row r="239" spans="3:19" x14ac:dyDescent="0.25">
      <c r="C239" s="119"/>
      <c r="D239" s="1259" t="s">
        <v>506</v>
      </c>
      <c r="E239" s="1260"/>
      <c r="F239" s="1260"/>
      <c r="G239" s="1260"/>
      <c r="H239" s="1260"/>
      <c r="I239" s="1260"/>
      <c r="J239" s="1260"/>
      <c r="K239" s="1260"/>
      <c r="L239" s="24"/>
      <c r="M239" s="24"/>
      <c r="N239" s="24"/>
      <c r="O239" s="24"/>
      <c r="P239" s="24"/>
      <c r="Q239" s="24"/>
      <c r="R239" s="25"/>
      <c r="S239" s="115"/>
    </row>
    <row r="240" spans="3:19" x14ac:dyDescent="0.25">
      <c r="C240" s="119"/>
      <c r="D240" s="1246" t="s">
        <v>507</v>
      </c>
      <c r="E240" s="1247"/>
      <c r="F240" s="1247"/>
      <c r="G240" s="1247"/>
      <c r="H240" s="1247"/>
      <c r="I240" s="1247"/>
      <c r="J240" s="1247"/>
      <c r="K240" s="24"/>
      <c r="L240" s="24"/>
      <c r="M240" s="24"/>
      <c r="N240" s="24"/>
      <c r="O240" s="24"/>
      <c r="P240" s="24"/>
      <c r="Q240" s="24"/>
      <c r="R240" s="25"/>
      <c r="S240" s="115"/>
    </row>
    <row r="241" spans="3:19" x14ac:dyDescent="0.25">
      <c r="C241" s="119"/>
      <c r="D241" s="1246" t="s">
        <v>1647</v>
      </c>
      <c r="E241" s="1247"/>
      <c r="F241" s="1247"/>
      <c r="G241" s="1247"/>
      <c r="H241" s="1247"/>
      <c r="R241" s="115"/>
      <c r="S241" s="115"/>
    </row>
    <row r="242" spans="3:19" x14ac:dyDescent="0.25">
      <c r="C242" s="119"/>
      <c r="D242" s="1248" t="s">
        <v>1134</v>
      </c>
      <c r="E242" s="1249"/>
      <c r="F242" s="1249"/>
      <c r="G242" s="1249"/>
      <c r="R242" s="115"/>
      <c r="S242" s="115"/>
    </row>
    <row r="243" spans="3:19" x14ac:dyDescent="0.25">
      <c r="C243" s="119"/>
      <c r="R243" s="115"/>
      <c r="S243" s="115"/>
    </row>
    <row r="244" spans="3:19" ht="16.5" thickBot="1" x14ac:dyDescent="0.3">
      <c r="C244" s="119"/>
      <c r="D244" s="192"/>
      <c r="E244" s="193"/>
      <c r="F244" s="193"/>
      <c r="G244" s="193"/>
      <c r="H244" s="193"/>
      <c r="I244" s="193"/>
      <c r="J244" s="193"/>
      <c r="K244" s="194"/>
      <c r="L244" s="194"/>
      <c r="M244" s="194"/>
      <c r="N244" s="194"/>
      <c r="O244" s="194"/>
      <c r="P244" s="194"/>
      <c r="Q244" s="194"/>
      <c r="R244" s="195"/>
      <c r="S244" s="115"/>
    </row>
    <row r="245" spans="3:19" x14ac:dyDescent="0.25">
      <c r="C245" s="119"/>
      <c r="D245" s="1250" t="s">
        <v>510</v>
      </c>
      <c r="E245" s="1251"/>
      <c r="F245" s="59" t="s">
        <v>511</v>
      </c>
      <c r="S245" s="115"/>
    </row>
    <row r="246" spans="3:19" ht="16.5" thickBot="1" x14ac:dyDescent="0.3">
      <c r="C246" s="196"/>
      <c r="D246" s="193"/>
      <c r="E246" s="193"/>
      <c r="F246" s="193"/>
      <c r="G246" s="193"/>
      <c r="H246" s="193"/>
      <c r="I246" s="193"/>
      <c r="J246" s="193"/>
      <c r="K246" s="193"/>
      <c r="L246" s="193"/>
      <c r="M246" s="193"/>
      <c r="N246" s="193"/>
      <c r="O246" s="193"/>
      <c r="P246" s="193"/>
      <c r="Q246" s="193"/>
      <c r="R246" s="193"/>
      <c r="S246" s="197"/>
    </row>
  </sheetData>
  <mergeCells count="52">
    <mergeCell ref="E208:E209"/>
    <mergeCell ref="F208:F209"/>
    <mergeCell ref="G208:G209"/>
    <mergeCell ref="H208:H209"/>
    <mergeCell ref="R45:S45"/>
    <mergeCell ref="D146:Q146"/>
    <mergeCell ref="D185:K185"/>
    <mergeCell ref="D100:K100"/>
    <mergeCell ref="D106:R106"/>
    <mergeCell ref="D108:P108"/>
    <mergeCell ref="D133:R133"/>
    <mergeCell ref="D135:K135"/>
    <mergeCell ref="D155:R155"/>
    <mergeCell ref="D156:K156"/>
    <mergeCell ref="D157:K157"/>
    <mergeCell ref="D158:K158"/>
    <mergeCell ref="D245:E245"/>
    <mergeCell ref="D236:R236"/>
    <mergeCell ref="D238:R238"/>
    <mergeCell ref="D239:K239"/>
    <mergeCell ref="D240:J240"/>
    <mergeCell ref="D241:H241"/>
    <mergeCell ref="D242:G242"/>
    <mergeCell ref="D235:R235"/>
    <mergeCell ref="D193:R193"/>
    <mergeCell ref="D195:K195"/>
    <mergeCell ref="D202:R202"/>
    <mergeCell ref="D203:K203"/>
    <mergeCell ref="D205:D207"/>
    <mergeCell ref="E205:E207"/>
    <mergeCell ref="F205:F207"/>
    <mergeCell ref="G205:G207"/>
    <mergeCell ref="H205:H207"/>
    <mergeCell ref="I205:I207"/>
    <mergeCell ref="D212:R212"/>
    <mergeCell ref="D213:E213"/>
    <mergeCell ref="D230:H230"/>
    <mergeCell ref="D233:R233"/>
    <mergeCell ref="D234:R234"/>
    <mergeCell ref="D159:K159"/>
    <mergeCell ref="D183:R183"/>
    <mergeCell ref="D99:R99"/>
    <mergeCell ref="D15:J15"/>
    <mergeCell ref="D17:R17"/>
    <mergeCell ref="D18:P18"/>
    <mergeCell ref="D31:R31"/>
    <mergeCell ref="D32:R32"/>
    <mergeCell ref="D40:R40"/>
    <mergeCell ref="D41:P41"/>
    <mergeCell ref="D49:M49"/>
    <mergeCell ref="N49:R49"/>
    <mergeCell ref="D51:M51"/>
  </mergeCells>
  <pageMargins left="0.7" right="0.7" top="0.75" bottom="0.75" header="0.3" footer="0.3"/>
  <pageSetup scale="61"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255"/>
  <sheetViews>
    <sheetView showGridLines="0" topLeftCell="C129" zoomScale="60" zoomScaleNormal="60" workbookViewId="0">
      <selection activeCell="D108" sqref="D108:O140"/>
    </sheetView>
  </sheetViews>
  <sheetFormatPr defaultColWidth="9.140625" defaultRowHeight="15.75" x14ac:dyDescent="0.25"/>
  <cols>
    <col min="1" max="3" width="9.140625" style="59"/>
    <col min="4" max="4" width="12.140625" style="59" customWidth="1"/>
    <col min="5" max="5" width="23.85546875" style="59" bestFit="1" customWidth="1"/>
    <col min="6" max="6" width="30.85546875" style="59" customWidth="1"/>
    <col min="7" max="7" width="23" style="59" bestFit="1" customWidth="1"/>
    <col min="8" max="8" width="40.85546875" style="59" customWidth="1"/>
    <col min="9" max="9" width="34.42578125" style="59" bestFit="1" customWidth="1"/>
    <col min="10" max="10" width="36.42578125" style="59" customWidth="1"/>
    <col min="11" max="11" width="63.140625" style="59" bestFit="1" customWidth="1"/>
    <col min="12" max="12" width="15.42578125" style="59" bestFit="1" customWidth="1"/>
    <col min="13" max="13" width="23" style="59" customWidth="1"/>
    <col min="14" max="14" width="22.85546875" style="59" customWidth="1"/>
    <col min="15" max="15" width="30.85546875" style="59" bestFit="1" customWidth="1"/>
    <col min="16" max="16" width="28.140625" style="59" customWidth="1"/>
    <col min="17" max="17" width="24.140625" style="59" customWidth="1"/>
    <col min="18" max="18" width="26.140625" style="59" customWidth="1"/>
    <col min="19" max="16384" width="9.140625" style="59"/>
  </cols>
  <sheetData>
    <row r="1" spans="3:19" ht="16.5" thickBot="1" x14ac:dyDescent="0.3"/>
    <row r="2" spans="3:19" x14ac:dyDescent="0.25">
      <c r="C2" s="111"/>
      <c r="D2" s="111"/>
      <c r="E2" s="112"/>
      <c r="F2" s="112"/>
      <c r="G2" s="112"/>
      <c r="H2" s="112"/>
      <c r="I2" s="112"/>
      <c r="J2" s="112"/>
      <c r="K2" s="112"/>
      <c r="L2" s="112"/>
      <c r="M2" s="112"/>
      <c r="N2" s="112"/>
      <c r="O2" s="112"/>
      <c r="P2" s="112"/>
      <c r="Q2" s="112"/>
      <c r="R2" s="113"/>
      <c r="S2" s="113"/>
    </row>
    <row r="3" spans="3:19" x14ac:dyDescent="0.25">
      <c r="C3" s="114"/>
      <c r="D3" s="114"/>
      <c r="R3" s="115"/>
      <c r="S3" s="115"/>
    </row>
    <row r="4" spans="3:19" x14ac:dyDescent="0.25">
      <c r="C4" s="114"/>
      <c r="D4" s="114"/>
      <c r="R4" s="115"/>
      <c r="S4" s="115"/>
    </row>
    <row r="5" spans="3:19" x14ac:dyDescent="0.25">
      <c r="C5" s="114"/>
      <c r="D5" s="114"/>
      <c r="R5" s="115"/>
      <c r="S5" s="115"/>
    </row>
    <row r="6" spans="3:19" x14ac:dyDescent="0.25">
      <c r="C6" s="114"/>
      <c r="D6" s="114"/>
      <c r="R6" s="115"/>
      <c r="S6" s="115"/>
    </row>
    <row r="7" spans="3:19" x14ac:dyDescent="0.25">
      <c r="C7" s="114"/>
      <c r="D7" s="114"/>
      <c r="R7" s="115"/>
      <c r="S7" s="115"/>
    </row>
    <row r="8" spans="3:19" x14ac:dyDescent="0.25">
      <c r="C8" s="114"/>
      <c r="D8" s="114"/>
      <c r="R8" s="115"/>
      <c r="S8" s="115"/>
    </row>
    <row r="9" spans="3:19" x14ac:dyDescent="0.25">
      <c r="C9" s="114"/>
      <c r="D9" s="114"/>
      <c r="R9" s="115"/>
      <c r="S9" s="115"/>
    </row>
    <row r="10" spans="3:19" x14ac:dyDescent="0.25">
      <c r="C10" s="114"/>
      <c r="D10" s="116" t="s">
        <v>0</v>
      </c>
      <c r="R10" s="115"/>
      <c r="S10" s="115"/>
    </row>
    <row r="11" spans="3:19" x14ac:dyDescent="0.25">
      <c r="C11" s="114"/>
      <c r="D11" s="117" t="s">
        <v>1</v>
      </c>
      <c r="E11" s="59" t="s">
        <v>1176</v>
      </c>
      <c r="R11" s="115"/>
      <c r="S11" s="115"/>
    </row>
    <row r="12" spans="3:19" x14ac:dyDescent="0.25">
      <c r="C12" s="114"/>
      <c r="D12" s="117" t="s">
        <v>3</v>
      </c>
      <c r="E12" s="59" t="s">
        <v>4</v>
      </c>
      <c r="R12" s="115"/>
      <c r="S12" s="115"/>
    </row>
    <row r="13" spans="3:19" x14ac:dyDescent="0.25">
      <c r="C13" s="114"/>
      <c r="D13" s="117" t="s">
        <v>5</v>
      </c>
      <c r="E13" s="118"/>
      <c r="R13" s="115"/>
      <c r="S13" s="115"/>
    </row>
    <row r="14" spans="3:19" x14ac:dyDescent="0.25">
      <c r="C14" s="114"/>
      <c r="D14" s="114"/>
      <c r="R14" s="115"/>
      <c r="S14" s="115"/>
    </row>
    <row r="15" spans="3:19" ht="28.5" x14ac:dyDescent="0.45">
      <c r="C15" s="114"/>
      <c r="D15" s="1287" t="s">
        <v>4619</v>
      </c>
      <c r="E15" s="1288"/>
      <c r="F15" s="1288"/>
      <c r="G15" s="1288"/>
      <c r="H15" s="1288"/>
      <c r="I15" s="1288"/>
      <c r="J15" s="1288"/>
      <c r="R15" s="115"/>
      <c r="S15" s="115"/>
    </row>
    <row r="16" spans="3:19" ht="16.5" thickBot="1" x14ac:dyDescent="0.3">
      <c r="C16" s="114"/>
      <c r="D16" s="114"/>
      <c r="R16" s="115"/>
      <c r="S16" s="115"/>
    </row>
    <row r="17" spans="3:19" ht="24" thickBot="1" x14ac:dyDescent="0.3">
      <c r="C17" s="119"/>
      <c r="D17" s="1311" t="s">
        <v>7</v>
      </c>
      <c r="E17" s="1312"/>
      <c r="F17" s="1312"/>
      <c r="G17" s="1312"/>
      <c r="H17" s="1312"/>
      <c r="I17" s="1312"/>
      <c r="J17" s="1312"/>
      <c r="K17" s="1312"/>
      <c r="L17" s="1312"/>
      <c r="M17" s="1312"/>
      <c r="N17" s="1312"/>
      <c r="O17" s="1312"/>
      <c r="P17" s="1312"/>
      <c r="Q17" s="1312"/>
      <c r="R17" s="1313"/>
      <c r="S17" s="115"/>
    </row>
    <row r="18" spans="3:19" ht="23.25" x14ac:dyDescent="0.35">
      <c r="C18" s="119"/>
      <c r="D18" s="1314" t="s">
        <v>1401</v>
      </c>
      <c r="E18" s="1314"/>
      <c r="F18" s="1314"/>
      <c r="G18" s="1314"/>
      <c r="H18" s="1314"/>
      <c r="I18" s="1314"/>
      <c r="J18" s="1314"/>
      <c r="K18" s="1314"/>
      <c r="L18" s="1314"/>
      <c r="M18" s="1314"/>
      <c r="N18" s="1314"/>
      <c r="O18" s="1314"/>
      <c r="P18" s="1314"/>
      <c r="Q18" s="203"/>
      <c r="R18" s="204"/>
      <c r="S18" s="115"/>
    </row>
    <row r="19" spans="3:19" ht="47.25" x14ac:dyDescent="0.25">
      <c r="C19" s="119"/>
      <c r="D19" s="120" t="s">
        <v>9</v>
      </c>
      <c r="E19" s="120" t="s">
        <v>10</v>
      </c>
      <c r="F19" s="121" t="s">
        <v>11</v>
      </c>
      <c r="G19" s="122" t="s">
        <v>12</v>
      </c>
      <c r="H19" s="121" t="s">
        <v>13</v>
      </c>
      <c r="I19" s="122" t="s">
        <v>14</v>
      </c>
      <c r="J19" s="121" t="s">
        <v>15</v>
      </c>
      <c r="K19" s="122" t="s">
        <v>16</v>
      </c>
      <c r="L19" s="122" t="s">
        <v>17</v>
      </c>
      <c r="M19" s="122" t="s">
        <v>18</v>
      </c>
      <c r="N19" s="123" t="s">
        <v>19</v>
      </c>
      <c r="O19" s="122" t="s">
        <v>20</v>
      </c>
      <c r="P19" s="122" t="s">
        <v>21</v>
      </c>
      <c r="Q19" s="124"/>
      <c r="R19" s="115"/>
      <c r="S19" s="115"/>
    </row>
    <row r="20" spans="3:19" ht="95.25" customHeight="1" x14ac:dyDescent="0.25">
      <c r="C20" s="119"/>
      <c r="D20" s="245">
        <v>1</v>
      </c>
      <c r="E20" s="126" t="s">
        <v>1179</v>
      </c>
      <c r="F20" s="127" t="s">
        <v>1180</v>
      </c>
      <c r="G20" s="128" t="s">
        <v>136</v>
      </c>
      <c r="H20" s="127">
        <v>61</v>
      </c>
      <c r="I20" s="128" t="s">
        <v>1181</v>
      </c>
      <c r="J20" s="127" t="s">
        <v>1182</v>
      </c>
      <c r="K20" s="129" t="s">
        <v>1183</v>
      </c>
      <c r="L20" s="128" t="s">
        <v>1184</v>
      </c>
      <c r="M20" s="130" t="s">
        <v>1185</v>
      </c>
      <c r="N20" s="244" t="s">
        <v>1452</v>
      </c>
      <c r="O20" s="127" t="s">
        <v>1186</v>
      </c>
      <c r="P20" s="127" t="s">
        <v>32</v>
      </c>
      <c r="Q20" s="131"/>
      <c r="R20" s="115"/>
      <c r="S20" s="115"/>
    </row>
    <row r="21" spans="3:19" ht="30.75" customHeight="1" x14ac:dyDescent="0.25">
      <c r="C21" s="119"/>
      <c r="D21" s="125">
        <v>2</v>
      </c>
      <c r="E21" s="126">
        <v>43930</v>
      </c>
      <c r="F21" s="127" t="s">
        <v>22</v>
      </c>
      <c r="G21" s="128" t="s">
        <v>23</v>
      </c>
      <c r="H21" s="127">
        <v>49</v>
      </c>
      <c r="I21" s="128" t="s">
        <v>24</v>
      </c>
      <c r="J21" s="127" t="s">
        <v>25</v>
      </c>
      <c r="K21" s="129">
        <v>77</v>
      </c>
      <c r="L21" s="128" t="s">
        <v>821</v>
      </c>
      <c r="M21" s="130">
        <v>2023</v>
      </c>
      <c r="N21" s="127">
        <v>804</v>
      </c>
      <c r="O21" s="127">
        <v>2023</v>
      </c>
      <c r="P21" s="127" t="s">
        <v>300</v>
      </c>
      <c r="Q21" s="131"/>
      <c r="R21" s="115"/>
      <c r="S21" s="115"/>
    </row>
    <row r="22" spans="3:19" ht="36.75" customHeight="1" x14ac:dyDescent="0.25">
      <c r="C22" s="119"/>
      <c r="D22" s="125">
        <v>3</v>
      </c>
      <c r="E22" s="126" t="s">
        <v>33</v>
      </c>
      <c r="F22" s="127" t="s">
        <v>34</v>
      </c>
      <c r="G22" s="128" t="s">
        <v>28</v>
      </c>
      <c r="H22" s="127">
        <v>46</v>
      </c>
      <c r="I22" s="128" t="s">
        <v>35</v>
      </c>
      <c r="J22" s="127" t="s">
        <v>30</v>
      </c>
      <c r="K22" s="129" t="s">
        <v>36</v>
      </c>
      <c r="L22" s="132">
        <v>19000</v>
      </c>
      <c r="M22" s="130">
        <v>2021</v>
      </c>
      <c r="N22" s="127">
        <v>218.06</v>
      </c>
      <c r="O22" s="127">
        <v>2021</v>
      </c>
      <c r="P22" s="127" t="s">
        <v>300</v>
      </c>
      <c r="Q22" s="131"/>
      <c r="R22" s="115"/>
      <c r="S22" s="115"/>
    </row>
    <row r="23" spans="3:19" ht="42" customHeight="1" x14ac:dyDescent="0.25">
      <c r="C23" s="119"/>
      <c r="D23" s="125">
        <v>4</v>
      </c>
      <c r="E23" s="126" t="s">
        <v>825</v>
      </c>
      <c r="F23" s="127" t="s">
        <v>826</v>
      </c>
      <c r="G23" s="128" t="s">
        <v>28</v>
      </c>
      <c r="H23" s="127">
        <v>35</v>
      </c>
      <c r="I23" s="128" t="s">
        <v>827</v>
      </c>
      <c r="J23" s="127" t="s">
        <v>828</v>
      </c>
      <c r="K23" s="129"/>
      <c r="L23" s="132"/>
      <c r="M23" s="133"/>
      <c r="N23" s="129"/>
      <c r="O23" s="129"/>
      <c r="P23" s="127" t="s">
        <v>300</v>
      </c>
      <c r="Q23" s="131"/>
      <c r="R23" s="115"/>
      <c r="S23" s="115"/>
    </row>
    <row r="24" spans="3:19" ht="42" customHeight="1" x14ac:dyDescent="0.25">
      <c r="C24" s="119"/>
      <c r="D24" s="125">
        <v>5</v>
      </c>
      <c r="E24" s="126">
        <v>44354</v>
      </c>
      <c r="F24" s="127" t="s">
        <v>830</v>
      </c>
      <c r="G24" s="128" t="s">
        <v>28</v>
      </c>
      <c r="H24" s="127">
        <v>46</v>
      </c>
      <c r="I24" s="128" t="s">
        <v>831</v>
      </c>
      <c r="J24" s="127" t="s">
        <v>30</v>
      </c>
      <c r="K24" s="129" t="s">
        <v>832</v>
      </c>
      <c r="L24" s="128" t="s">
        <v>124</v>
      </c>
      <c r="M24" s="133" t="s">
        <v>124</v>
      </c>
      <c r="N24" s="129" t="s">
        <v>124</v>
      </c>
      <c r="O24" s="129" t="s">
        <v>124</v>
      </c>
      <c r="P24" s="127" t="s">
        <v>300</v>
      </c>
      <c r="Q24" s="131"/>
      <c r="R24" s="115"/>
      <c r="S24" s="115"/>
    </row>
    <row r="25" spans="3:19" ht="64.5" customHeight="1" x14ac:dyDescent="0.25">
      <c r="C25" s="119"/>
      <c r="D25" s="125">
        <v>6</v>
      </c>
      <c r="E25" s="227" t="s">
        <v>1189</v>
      </c>
      <c r="F25" s="126" t="s">
        <v>1190</v>
      </c>
      <c r="G25" s="127" t="s">
        <v>28</v>
      </c>
      <c r="H25" s="128">
        <v>35</v>
      </c>
      <c r="I25" s="127" t="s">
        <v>1191</v>
      </c>
      <c r="J25" s="128" t="s">
        <v>1192</v>
      </c>
      <c r="K25" s="127" t="s">
        <v>1193</v>
      </c>
      <c r="L25" s="129"/>
      <c r="M25" s="128"/>
      <c r="N25" s="133"/>
      <c r="O25" s="129"/>
      <c r="P25" s="127" t="s">
        <v>1194</v>
      </c>
      <c r="Q25" s="131"/>
      <c r="R25" s="115"/>
      <c r="S25" s="115"/>
    </row>
    <row r="26" spans="3:19" ht="47.25" customHeight="1" x14ac:dyDescent="0.25">
      <c r="C26" s="119"/>
      <c r="D26" s="125">
        <v>7</v>
      </c>
      <c r="E26" s="227" t="s">
        <v>1402</v>
      </c>
      <c r="F26" s="126" t="s">
        <v>1403</v>
      </c>
      <c r="G26" s="127" t="s">
        <v>23</v>
      </c>
      <c r="H26" s="128">
        <v>49</v>
      </c>
      <c r="I26" s="127" t="s">
        <v>1404</v>
      </c>
      <c r="J26" s="128" t="s">
        <v>30</v>
      </c>
      <c r="K26" s="127" t="s">
        <v>1405</v>
      </c>
      <c r="L26" s="129"/>
      <c r="M26" s="128">
        <v>2026</v>
      </c>
      <c r="N26" s="133"/>
      <c r="O26" s="129">
        <v>2026</v>
      </c>
      <c r="P26" s="139" t="s">
        <v>300</v>
      </c>
      <c r="Q26" s="131"/>
      <c r="R26" s="115"/>
      <c r="S26" s="115"/>
    </row>
    <row r="27" spans="3:19" x14ac:dyDescent="0.25">
      <c r="C27" s="119"/>
      <c r="H27" s="131"/>
      <c r="J27" s="131"/>
      <c r="K27" s="131"/>
      <c r="L27" s="131"/>
      <c r="M27" s="131"/>
      <c r="N27" s="131"/>
      <c r="O27" s="131"/>
      <c r="P27" s="131"/>
      <c r="Q27" s="131"/>
      <c r="R27" s="115"/>
      <c r="S27" s="115"/>
    </row>
    <row r="28" spans="3:19" x14ac:dyDescent="0.25">
      <c r="C28" s="119"/>
      <c r="H28" s="131"/>
      <c r="J28" s="131"/>
      <c r="K28" s="131"/>
      <c r="L28" s="131"/>
      <c r="M28" s="131"/>
      <c r="N28" s="131"/>
      <c r="O28" s="131"/>
      <c r="P28" s="131"/>
      <c r="Q28" s="131"/>
      <c r="R28" s="115"/>
      <c r="S28" s="115"/>
    </row>
    <row r="29" spans="3:19" ht="16.5" thickBot="1" x14ac:dyDescent="0.3">
      <c r="C29" s="119"/>
      <c r="R29" s="115"/>
      <c r="S29" s="115"/>
    </row>
    <row r="30" spans="3:19" ht="24" thickBot="1" x14ac:dyDescent="0.4">
      <c r="C30" s="119"/>
      <c r="D30" s="1308" t="s">
        <v>37</v>
      </c>
      <c r="E30" s="1309"/>
      <c r="F30" s="1309"/>
      <c r="G30" s="1309"/>
      <c r="H30" s="1309"/>
      <c r="I30" s="1309"/>
      <c r="J30" s="1309"/>
      <c r="K30" s="1309"/>
      <c r="L30" s="1309"/>
      <c r="M30" s="1309"/>
      <c r="N30" s="1309"/>
      <c r="O30" s="1309"/>
      <c r="P30" s="1309"/>
      <c r="Q30" s="1309"/>
      <c r="R30" s="1310"/>
      <c r="S30" s="115"/>
    </row>
    <row r="31" spans="3:19" ht="23.25" x14ac:dyDescent="0.35">
      <c r="C31" s="119"/>
      <c r="D31" s="1315" t="s">
        <v>1453</v>
      </c>
      <c r="E31" s="1316"/>
      <c r="F31" s="1316"/>
      <c r="G31" s="1316"/>
      <c r="H31" s="1316"/>
      <c r="I31" s="1316"/>
      <c r="J31" s="1316"/>
      <c r="K31" s="1316"/>
      <c r="L31" s="1316"/>
      <c r="M31" s="1316"/>
      <c r="N31" s="1316"/>
      <c r="O31" s="1316"/>
      <c r="P31" s="1316"/>
      <c r="Q31" s="1316"/>
      <c r="R31" s="1317"/>
      <c r="S31" s="115"/>
    </row>
    <row r="32" spans="3:19" ht="35.450000000000003" customHeight="1" x14ac:dyDescent="0.25">
      <c r="C32" s="119"/>
      <c r="D32" s="120" t="s">
        <v>9</v>
      </c>
      <c r="E32" s="120" t="s">
        <v>10</v>
      </c>
      <c r="F32" s="121" t="s">
        <v>39</v>
      </c>
      <c r="G32" s="122" t="s">
        <v>12</v>
      </c>
      <c r="H32" s="122" t="s">
        <v>40</v>
      </c>
      <c r="I32" s="122" t="s">
        <v>41</v>
      </c>
      <c r="J32" s="121" t="s">
        <v>42</v>
      </c>
      <c r="K32" s="122" t="s">
        <v>43</v>
      </c>
      <c r="L32" s="140" t="s">
        <v>14</v>
      </c>
      <c r="M32" s="122" t="s">
        <v>44</v>
      </c>
      <c r="N32" s="123" t="s">
        <v>45</v>
      </c>
      <c r="O32" s="122" t="s">
        <v>46</v>
      </c>
      <c r="P32" s="122" t="s">
        <v>47</v>
      </c>
      <c r="Q32" s="122" t="s">
        <v>21</v>
      </c>
      <c r="R32" s="141"/>
      <c r="S32" s="115"/>
    </row>
    <row r="33" spans="3:19" ht="78" customHeight="1" x14ac:dyDescent="0.25">
      <c r="C33" s="119"/>
      <c r="D33" s="143">
        <v>1</v>
      </c>
      <c r="E33" s="136" t="s">
        <v>1457</v>
      </c>
      <c r="F33" s="135" t="s">
        <v>4508</v>
      </c>
      <c r="G33" s="136" t="s">
        <v>526</v>
      </c>
      <c r="H33" s="135" t="s">
        <v>4509</v>
      </c>
      <c r="I33" s="136" t="s">
        <v>528</v>
      </c>
      <c r="J33" s="135">
        <v>143</v>
      </c>
      <c r="K33" s="136" t="s">
        <v>529</v>
      </c>
      <c r="L33" s="135" t="s">
        <v>530</v>
      </c>
      <c r="M33" s="135" t="s">
        <v>124</v>
      </c>
      <c r="N33" s="135" t="s">
        <v>124</v>
      </c>
      <c r="O33" s="136" t="s">
        <v>4510</v>
      </c>
      <c r="P33" s="135" t="s">
        <v>124</v>
      </c>
      <c r="Q33" s="135" t="s">
        <v>4511</v>
      </c>
      <c r="R33" s="115"/>
      <c r="S33" s="115"/>
    </row>
    <row r="34" spans="3:19" ht="89.25" customHeight="1" x14ac:dyDescent="0.25">
      <c r="C34" s="119"/>
      <c r="D34" s="142">
        <v>2</v>
      </c>
      <c r="E34" s="128"/>
      <c r="F34" s="127"/>
      <c r="G34" s="128" t="s">
        <v>48</v>
      </c>
      <c r="H34" s="127" t="s">
        <v>49</v>
      </c>
      <c r="I34" s="128" t="s">
        <v>50</v>
      </c>
      <c r="J34" s="127" t="s">
        <v>51</v>
      </c>
      <c r="K34" s="128" t="s">
        <v>52</v>
      </c>
      <c r="L34" s="127" t="s">
        <v>53</v>
      </c>
      <c r="M34" s="128" t="s">
        <v>54</v>
      </c>
      <c r="N34" s="127" t="s">
        <v>55</v>
      </c>
      <c r="O34" s="128">
        <v>1.18</v>
      </c>
      <c r="P34" s="127"/>
      <c r="Q34" s="127" t="s">
        <v>56</v>
      </c>
      <c r="R34" s="115"/>
      <c r="S34" s="115"/>
    </row>
    <row r="35" spans="3:19" x14ac:dyDescent="0.25">
      <c r="C35" s="119"/>
      <c r="D35" s="142">
        <v>3</v>
      </c>
      <c r="E35" s="126">
        <v>44438</v>
      </c>
      <c r="F35" s="127" t="s">
        <v>1454</v>
      </c>
      <c r="G35" s="128" t="s">
        <v>48</v>
      </c>
      <c r="H35" s="127" t="s">
        <v>1455</v>
      </c>
      <c r="I35" s="128" t="s">
        <v>50</v>
      </c>
      <c r="J35" s="127" t="s">
        <v>51</v>
      </c>
      <c r="K35" s="128" t="s">
        <v>1456</v>
      </c>
      <c r="L35" s="127" t="s">
        <v>53</v>
      </c>
      <c r="M35" s="127"/>
      <c r="N35" s="127"/>
      <c r="O35" s="128"/>
      <c r="P35" s="127"/>
      <c r="Q35" s="127" t="s">
        <v>267</v>
      </c>
      <c r="R35" s="115"/>
      <c r="S35" s="115"/>
    </row>
    <row r="36" spans="3:19" ht="31.5" x14ac:dyDescent="0.25">
      <c r="C36" s="119"/>
      <c r="D36" s="142">
        <v>4</v>
      </c>
      <c r="E36" s="136" t="s">
        <v>1457</v>
      </c>
      <c r="F36" s="135" t="s">
        <v>1458</v>
      </c>
      <c r="G36" s="136" t="s">
        <v>28</v>
      </c>
      <c r="H36" s="135" t="s">
        <v>1459</v>
      </c>
      <c r="I36" s="136" t="s">
        <v>300</v>
      </c>
      <c r="J36" s="135" t="s">
        <v>1460</v>
      </c>
      <c r="K36" s="136" t="s">
        <v>366</v>
      </c>
      <c r="L36" s="135" t="s">
        <v>29</v>
      </c>
      <c r="M36" s="135" t="s">
        <v>1461</v>
      </c>
      <c r="N36" s="135" t="s">
        <v>1462</v>
      </c>
      <c r="O36" s="136" t="s">
        <v>1463</v>
      </c>
      <c r="P36" s="135" t="s">
        <v>1464</v>
      </c>
      <c r="Q36" s="135" t="s">
        <v>267</v>
      </c>
      <c r="R36" s="115"/>
      <c r="S36" s="115"/>
    </row>
    <row r="37" spans="3:19" x14ac:dyDescent="0.25">
      <c r="C37" s="119"/>
      <c r="R37" s="115"/>
      <c r="S37" s="115"/>
    </row>
    <row r="38" spans="3:19" ht="16.5" thickBot="1" x14ac:dyDescent="0.3">
      <c r="C38" s="119"/>
      <c r="F38" s="131"/>
      <c r="H38" s="131"/>
      <c r="J38" s="131"/>
      <c r="K38" s="131"/>
      <c r="L38" s="131"/>
      <c r="M38" s="131"/>
      <c r="N38" s="131"/>
      <c r="O38" s="131"/>
      <c r="P38" s="131"/>
      <c r="Q38" s="131"/>
      <c r="R38" s="115"/>
      <c r="S38" s="115"/>
    </row>
    <row r="39" spans="3:19" ht="24" thickBot="1" x14ac:dyDescent="0.4">
      <c r="C39" s="119"/>
      <c r="D39" s="1308" t="s">
        <v>57</v>
      </c>
      <c r="E39" s="1309"/>
      <c r="F39" s="1309"/>
      <c r="G39" s="1309"/>
      <c r="H39" s="1309"/>
      <c r="I39" s="1309"/>
      <c r="J39" s="1309"/>
      <c r="K39" s="1309"/>
      <c r="L39" s="1309"/>
      <c r="M39" s="1309"/>
      <c r="N39" s="1309"/>
      <c r="O39" s="1309"/>
      <c r="P39" s="1309"/>
      <c r="Q39" s="1309"/>
      <c r="R39" s="1310"/>
      <c r="S39" s="115"/>
    </row>
    <row r="40" spans="3:19" ht="23.25" x14ac:dyDescent="0.35">
      <c r="C40" s="119"/>
      <c r="D40" s="1315" t="s">
        <v>1407</v>
      </c>
      <c r="E40" s="1316"/>
      <c r="F40" s="1316"/>
      <c r="G40" s="1316"/>
      <c r="H40" s="1316"/>
      <c r="I40" s="1316"/>
      <c r="J40" s="1316"/>
      <c r="K40" s="1316"/>
      <c r="L40" s="1316"/>
      <c r="M40" s="1316"/>
      <c r="N40" s="1316"/>
      <c r="O40" s="1316"/>
      <c r="P40" s="1316"/>
      <c r="Q40" s="209"/>
      <c r="R40" s="210"/>
      <c r="S40" s="115"/>
    </row>
    <row r="41" spans="3:19" x14ac:dyDescent="0.25">
      <c r="C41" s="119"/>
      <c r="D41" s="120" t="s">
        <v>9</v>
      </c>
      <c r="E41" s="120" t="s">
        <v>59</v>
      </c>
      <c r="F41" s="120" t="s">
        <v>12</v>
      </c>
      <c r="G41" s="121" t="s">
        <v>60</v>
      </c>
      <c r="H41" s="122" t="s">
        <v>61</v>
      </c>
      <c r="I41" s="122" t="s">
        <v>62</v>
      </c>
      <c r="J41" s="122" t="s">
        <v>63</v>
      </c>
      <c r="K41" s="122" t="s">
        <v>43</v>
      </c>
      <c r="L41" s="122" t="s">
        <v>14</v>
      </c>
      <c r="M41" s="122" t="s">
        <v>64</v>
      </c>
      <c r="N41" s="122" t="s">
        <v>65</v>
      </c>
      <c r="O41" s="122" t="s">
        <v>66</v>
      </c>
      <c r="P41" s="122" t="s">
        <v>67</v>
      </c>
      <c r="Q41" s="122" t="s">
        <v>68</v>
      </c>
      <c r="R41" s="122" t="s">
        <v>21</v>
      </c>
      <c r="S41" s="115"/>
    </row>
    <row r="42" spans="3:19" ht="31.5" x14ac:dyDescent="0.25">
      <c r="C42" s="119"/>
      <c r="D42" s="231">
        <v>1</v>
      </c>
      <c r="E42" s="227"/>
      <c r="F42" s="168" t="s">
        <v>48</v>
      </c>
      <c r="G42" s="151" t="s">
        <v>1219</v>
      </c>
      <c r="H42" s="144" t="s">
        <v>1220</v>
      </c>
      <c r="I42" s="144" t="s">
        <v>878</v>
      </c>
      <c r="J42" s="128">
        <v>143</v>
      </c>
      <c r="K42" s="144" t="s">
        <v>529</v>
      </c>
      <c r="L42" s="148" t="s">
        <v>530</v>
      </c>
      <c r="M42" s="144" t="s">
        <v>171</v>
      </c>
      <c r="N42" s="127" t="s">
        <v>1215</v>
      </c>
      <c r="O42" s="130" t="s">
        <v>370</v>
      </c>
      <c r="P42" s="177" t="s">
        <v>1221</v>
      </c>
      <c r="Q42" s="128" t="s">
        <v>4561</v>
      </c>
      <c r="R42" s="106" t="s">
        <v>112</v>
      </c>
      <c r="S42" s="115"/>
    </row>
    <row r="43" spans="3:19" ht="47.25" x14ac:dyDescent="0.25">
      <c r="C43" s="119"/>
      <c r="D43" s="242">
        <v>2</v>
      </c>
      <c r="E43" s="227" t="s">
        <v>1223</v>
      </c>
      <c r="F43" s="168" t="s">
        <v>28</v>
      </c>
      <c r="G43" s="151" t="s">
        <v>1224</v>
      </c>
      <c r="H43" s="144"/>
      <c r="I43" s="144" t="s">
        <v>1225</v>
      </c>
      <c r="J43" s="128"/>
      <c r="K43" s="144" t="s">
        <v>1226</v>
      </c>
      <c r="L43" s="148"/>
      <c r="M43" s="144"/>
      <c r="N43" s="127"/>
      <c r="O43" s="130" t="s">
        <v>392</v>
      </c>
      <c r="P43" s="177" t="s">
        <v>124</v>
      </c>
      <c r="Q43" s="128">
        <v>143</v>
      </c>
      <c r="R43" s="144" t="s">
        <v>1408</v>
      </c>
      <c r="S43" s="115"/>
    </row>
    <row r="44" spans="3:19" ht="81" customHeight="1" x14ac:dyDescent="0.25">
      <c r="C44" s="119"/>
      <c r="D44" s="206">
        <v>3</v>
      </c>
      <c r="E44" s="227"/>
      <c r="F44" s="151" t="s">
        <v>336</v>
      </c>
      <c r="G44" s="159" t="s">
        <v>1140</v>
      </c>
      <c r="H44" s="144" t="s">
        <v>1228</v>
      </c>
      <c r="I44" s="147" t="s">
        <v>871</v>
      </c>
      <c r="J44" s="127" t="s">
        <v>872</v>
      </c>
      <c r="K44" s="228" t="s">
        <v>1028</v>
      </c>
      <c r="L44" s="144" t="s">
        <v>456</v>
      </c>
      <c r="M44" s="144" t="s">
        <v>1141</v>
      </c>
      <c r="N44" s="122" t="s">
        <v>1229</v>
      </c>
      <c r="O44" s="130" t="s">
        <v>101</v>
      </c>
      <c r="P44" s="127" t="s">
        <v>1230</v>
      </c>
      <c r="Q44" s="144">
        <v>8</v>
      </c>
      <c r="R44" s="1545" t="s">
        <v>4620</v>
      </c>
      <c r="S44" s="1545"/>
    </row>
    <row r="45" spans="3:19" x14ac:dyDescent="0.25">
      <c r="C45" s="119"/>
      <c r="D45" s="145"/>
      <c r="E45" s="124"/>
      <c r="F45" s="124"/>
      <c r="G45" s="124"/>
      <c r="H45" s="145"/>
      <c r="I45" s="124"/>
      <c r="J45" s="124"/>
      <c r="K45" s="124"/>
      <c r="L45" s="124"/>
      <c r="M45" s="124"/>
      <c r="N45" s="124"/>
      <c r="O45" s="124"/>
      <c r="P45" s="124"/>
      <c r="Q45" s="124"/>
      <c r="R45" s="115"/>
      <c r="S45" s="115"/>
    </row>
    <row r="46" spans="3:19" x14ac:dyDescent="0.25">
      <c r="C46" s="119"/>
      <c r="D46" s="145"/>
      <c r="E46" s="124"/>
      <c r="F46" s="124"/>
      <c r="G46" s="124"/>
      <c r="H46" s="145"/>
      <c r="I46" s="124"/>
      <c r="J46" s="124"/>
      <c r="K46" s="124"/>
      <c r="L46" s="124"/>
      <c r="M46" s="124"/>
      <c r="N46" s="124"/>
      <c r="O46" s="124"/>
      <c r="P46" s="124"/>
      <c r="Q46" s="124"/>
      <c r="R46" s="115"/>
      <c r="S46" s="115"/>
    </row>
    <row r="47" spans="3:19" ht="16.5" thickBot="1" x14ac:dyDescent="0.3">
      <c r="C47" s="119"/>
      <c r="D47" s="145"/>
      <c r="E47" s="124"/>
      <c r="F47" s="124"/>
      <c r="G47" s="124"/>
      <c r="H47" s="145"/>
      <c r="I47" s="124"/>
      <c r="J47" s="124"/>
      <c r="K47" s="124"/>
      <c r="L47" s="124"/>
      <c r="M47" s="124"/>
      <c r="N47" s="124"/>
      <c r="O47" s="124"/>
      <c r="P47" s="124"/>
      <c r="Q47" s="124"/>
      <c r="R47" s="115"/>
      <c r="S47" s="115"/>
    </row>
    <row r="48" spans="3:19" ht="24" thickBot="1" x14ac:dyDescent="0.4">
      <c r="C48" s="119"/>
      <c r="D48" s="1308" t="s">
        <v>69</v>
      </c>
      <c r="E48" s="1309"/>
      <c r="F48" s="1309"/>
      <c r="G48" s="1309"/>
      <c r="H48" s="1309"/>
      <c r="I48" s="1309"/>
      <c r="J48" s="1309"/>
      <c r="K48" s="1309"/>
      <c r="L48" s="1309"/>
      <c r="M48" s="1309"/>
      <c r="N48" s="1289"/>
      <c r="O48" s="1289"/>
      <c r="P48" s="1289"/>
      <c r="Q48" s="1289"/>
      <c r="R48" s="1289"/>
      <c r="S48" s="115"/>
    </row>
    <row r="49" spans="3:19" ht="23.25" x14ac:dyDescent="0.35">
      <c r="C49" s="119"/>
      <c r="D49" s="211"/>
      <c r="E49" s="209"/>
      <c r="F49" s="209"/>
      <c r="G49" s="209"/>
      <c r="H49" s="209"/>
      <c r="I49" s="209"/>
      <c r="J49" s="209"/>
      <c r="K49" s="209"/>
      <c r="L49" s="209"/>
      <c r="M49" s="209"/>
      <c r="N49" s="24"/>
      <c r="O49" s="24"/>
      <c r="P49" s="24"/>
      <c r="Q49" s="24"/>
      <c r="R49" s="25"/>
      <c r="S49" s="115"/>
    </row>
    <row r="50" spans="3:19" ht="23.25" x14ac:dyDescent="0.35">
      <c r="C50" s="119"/>
      <c r="D50" s="1314" t="s">
        <v>1410</v>
      </c>
      <c r="E50" s="1314"/>
      <c r="F50" s="1314"/>
      <c r="G50" s="1314"/>
      <c r="H50" s="1314"/>
      <c r="I50" s="1314"/>
      <c r="J50" s="1314"/>
      <c r="K50" s="1314"/>
      <c r="L50" s="1314"/>
      <c r="M50" s="1314"/>
      <c r="N50" s="124"/>
      <c r="O50" s="124"/>
      <c r="P50" s="124"/>
      <c r="Q50" s="124"/>
      <c r="R50" s="115"/>
      <c r="S50" s="115"/>
    </row>
    <row r="51" spans="3:19" ht="31.5" x14ac:dyDescent="0.25">
      <c r="C51" s="119"/>
      <c r="D51" s="120" t="s">
        <v>9</v>
      </c>
      <c r="E51" s="120" t="s">
        <v>10</v>
      </c>
      <c r="F51" s="122" t="s">
        <v>11</v>
      </c>
      <c r="G51" s="122" t="s">
        <v>12</v>
      </c>
      <c r="H51" s="122" t="s">
        <v>71</v>
      </c>
      <c r="I51" s="120" t="s">
        <v>72</v>
      </c>
      <c r="J51" s="120" t="s">
        <v>73</v>
      </c>
      <c r="K51" s="122" t="s">
        <v>74</v>
      </c>
      <c r="L51" s="122" t="s">
        <v>75</v>
      </c>
      <c r="M51" s="122" t="s">
        <v>21</v>
      </c>
      <c r="O51" s="124"/>
      <c r="P51" s="124"/>
      <c r="Q51" s="124"/>
      <c r="R51" s="115"/>
      <c r="S51" s="115"/>
    </row>
    <row r="52" spans="3:19" ht="108" customHeight="1" x14ac:dyDescent="0.25">
      <c r="C52" s="119"/>
      <c r="D52" s="142">
        <v>1</v>
      </c>
      <c r="E52" s="146">
        <v>43990</v>
      </c>
      <c r="F52" s="147" t="s">
        <v>83</v>
      </c>
      <c r="G52" s="148" t="s">
        <v>48</v>
      </c>
      <c r="H52" s="147" t="s">
        <v>84</v>
      </c>
      <c r="I52" s="148" t="s">
        <v>79</v>
      </c>
      <c r="J52" s="147" t="s">
        <v>85</v>
      </c>
      <c r="K52" s="148"/>
      <c r="L52" s="149">
        <v>44044</v>
      </c>
      <c r="M52" s="150" t="s">
        <v>883</v>
      </c>
      <c r="O52" s="124"/>
      <c r="P52" s="124"/>
      <c r="Q52" s="124"/>
      <c r="R52" s="115"/>
      <c r="S52" s="115"/>
    </row>
    <row r="53" spans="3:19" ht="104.25" customHeight="1" x14ac:dyDescent="0.25">
      <c r="C53" s="119"/>
      <c r="D53" s="142">
        <v>2</v>
      </c>
      <c r="E53" s="146" t="s">
        <v>941</v>
      </c>
      <c r="F53" s="147" t="s">
        <v>1038</v>
      </c>
      <c r="G53" s="147" t="s">
        <v>28</v>
      </c>
      <c r="H53" s="151" t="s">
        <v>1039</v>
      </c>
      <c r="I53" s="147" t="s">
        <v>542</v>
      </c>
      <c r="J53" s="243" t="s">
        <v>1252</v>
      </c>
      <c r="K53" s="151" t="s">
        <v>1040</v>
      </c>
      <c r="L53" s="147" t="s">
        <v>1040</v>
      </c>
      <c r="M53" s="147" t="s">
        <v>4514</v>
      </c>
      <c r="O53" s="124"/>
      <c r="P53" s="124"/>
      <c r="Q53" s="124"/>
      <c r="R53" s="115"/>
      <c r="S53" s="115"/>
    </row>
    <row r="54" spans="3:19" ht="31.5" x14ac:dyDescent="0.25">
      <c r="C54" s="119"/>
      <c r="D54" s="142">
        <v>3</v>
      </c>
      <c r="E54" s="146" t="s">
        <v>941</v>
      </c>
      <c r="F54" s="147" t="s">
        <v>1038</v>
      </c>
      <c r="G54" s="147" t="s">
        <v>28</v>
      </c>
      <c r="H54" s="151" t="s">
        <v>1042</v>
      </c>
      <c r="I54" s="147" t="s">
        <v>542</v>
      </c>
      <c r="J54" s="243" t="s">
        <v>1252</v>
      </c>
      <c r="K54" s="151" t="s">
        <v>1040</v>
      </c>
      <c r="L54" s="147" t="s">
        <v>1040</v>
      </c>
      <c r="M54" s="147" t="s">
        <v>1094</v>
      </c>
      <c r="O54" s="124"/>
      <c r="P54" s="124"/>
      <c r="Q54" s="124"/>
      <c r="R54" s="115"/>
      <c r="S54" s="115"/>
    </row>
    <row r="55" spans="3:19" ht="31.5" x14ac:dyDescent="0.25">
      <c r="C55" s="119"/>
      <c r="D55" s="142">
        <v>4</v>
      </c>
      <c r="E55" s="146" t="s">
        <v>941</v>
      </c>
      <c r="F55" s="147" t="s">
        <v>1038</v>
      </c>
      <c r="G55" s="147" t="s">
        <v>28</v>
      </c>
      <c r="H55" s="151" t="s">
        <v>1043</v>
      </c>
      <c r="I55" s="147" t="s">
        <v>542</v>
      </c>
      <c r="J55" s="243" t="s">
        <v>1252</v>
      </c>
      <c r="K55" s="151" t="s">
        <v>1040</v>
      </c>
      <c r="L55" s="147" t="s">
        <v>1040</v>
      </c>
      <c r="M55" s="147" t="s">
        <v>1094</v>
      </c>
      <c r="O55" s="124"/>
      <c r="P55" s="124"/>
      <c r="Q55" s="124"/>
      <c r="R55" s="115"/>
      <c r="S55" s="115"/>
    </row>
    <row r="56" spans="3:19" ht="31.5" x14ac:dyDescent="0.25">
      <c r="C56" s="119"/>
      <c r="D56" s="142">
        <v>5</v>
      </c>
      <c r="E56" s="146" t="s">
        <v>941</v>
      </c>
      <c r="F56" s="147" t="s">
        <v>1038</v>
      </c>
      <c r="G56" s="147" t="s">
        <v>28</v>
      </c>
      <c r="H56" s="151" t="s">
        <v>1044</v>
      </c>
      <c r="I56" s="147" t="s">
        <v>542</v>
      </c>
      <c r="J56" s="243" t="s">
        <v>1252</v>
      </c>
      <c r="K56" s="151" t="s">
        <v>1040</v>
      </c>
      <c r="L56" s="147" t="s">
        <v>1040</v>
      </c>
      <c r="M56" s="147" t="s">
        <v>1094</v>
      </c>
      <c r="O56" s="124"/>
      <c r="P56" s="124"/>
      <c r="Q56" s="124"/>
      <c r="R56" s="115"/>
      <c r="S56" s="115"/>
    </row>
    <row r="57" spans="3:19" ht="31.5" x14ac:dyDescent="0.25">
      <c r="C57" s="119"/>
      <c r="D57" s="142">
        <v>6</v>
      </c>
      <c r="E57" s="146" t="s">
        <v>941</v>
      </c>
      <c r="F57" s="147" t="s">
        <v>1038</v>
      </c>
      <c r="G57" s="147" t="s">
        <v>28</v>
      </c>
      <c r="H57" s="151" t="s">
        <v>1045</v>
      </c>
      <c r="I57" s="147" t="s">
        <v>542</v>
      </c>
      <c r="J57" s="243" t="s">
        <v>1252</v>
      </c>
      <c r="K57" s="151" t="s">
        <v>1040</v>
      </c>
      <c r="L57" s="147" t="s">
        <v>1040</v>
      </c>
      <c r="M57" s="147" t="s">
        <v>1094</v>
      </c>
      <c r="O57" s="124"/>
      <c r="P57" s="124"/>
      <c r="Q57" s="124"/>
      <c r="R57" s="115"/>
      <c r="S57" s="115"/>
    </row>
    <row r="58" spans="3:19" ht="31.5" x14ac:dyDescent="0.25">
      <c r="C58" s="119"/>
      <c r="D58" s="142">
        <v>7</v>
      </c>
      <c r="E58" s="146" t="s">
        <v>941</v>
      </c>
      <c r="F58" s="147" t="s">
        <v>1038</v>
      </c>
      <c r="G58" s="147" t="s">
        <v>28</v>
      </c>
      <c r="H58" s="151" t="s">
        <v>1046</v>
      </c>
      <c r="I58" s="147" t="s">
        <v>542</v>
      </c>
      <c r="J58" s="243" t="s">
        <v>1252</v>
      </c>
      <c r="K58" s="151" t="s">
        <v>1040</v>
      </c>
      <c r="L58" s="147" t="s">
        <v>1040</v>
      </c>
      <c r="M58" s="147" t="s">
        <v>1094</v>
      </c>
      <c r="O58" s="124"/>
      <c r="P58" s="124"/>
      <c r="Q58" s="124"/>
      <c r="R58" s="115"/>
      <c r="S58" s="115"/>
    </row>
    <row r="59" spans="3:19" ht="31.5" x14ac:dyDescent="0.25">
      <c r="C59" s="119"/>
      <c r="D59" s="142">
        <v>8</v>
      </c>
      <c r="E59" s="146" t="s">
        <v>941</v>
      </c>
      <c r="F59" s="147" t="s">
        <v>1038</v>
      </c>
      <c r="G59" s="147" t="s">
        <v>28</v>
      </c>
      <c r="H59" s="151" t="s">
        <v>1047</v>
      </c>
      <c r="I59" s="147" t="s">
        <v>542</v>
      </c>
      <c r="J59" s="243" t="s">
        <v>1252</v>
      </c>
      <c r="K59" s="151" t="s">
        <v>1040</v>
      </c>
      <c r="L59" s="147" t="s">
        <v>1040</v>
      </c>
      <c r="M59" s="147" t="s">
        <v>1094</v>
      </c>
      <c r="O59" s="124"/>
      <c r="P59" s="124"/>
      <c r="Q59" s="124"/>
      <c r="R59" s="115"/>
      <c r="S59" s="115"/>
    </row>
    <row r="60" spans="3:19" ht="31.5" x14ac:dyDescent="0.25">
      <c r="C60" s="119"/>
      <c r="D60" s="142">
        <v>9</v>
      </c>
      <c r="E60" s="146" t="s">
        <v>941</v>
      </c>
      <c r="F60" s="147" t="s">
        <v>1038</v>
      </c>
      <c r="G60" s="147" t="s">
        <v>28</v>
      </c>
      <c r="H60" s="151" t="s">
        <v>1048</v>
      </c>
      <c r="I60" s="147" t="s">
        <v>542</v>
      </c>
      <c r="J60" s="243" t="s">
        <v>1252</v>
      </c>
      <c r="K60" s="151" t="s">
        <v>1040</v>
      </c>
      <c r="L60" s="147" t="s">
        <v>1040</v>
      </c>
      <c r="M60" s="147" t="s">
        <v>1094</v>
      </c>
      <c r="O60" s="124"/>
      <c r="P60" s="124"/>
      <c r="Q60" s="124"/>
      <c r="R60" s="115"/>
      <c r="S60" s="115"/>
    </row>
    <row r="61" spans="3:19" ht="31.5" x14ac:dyDescent="0.25">
      <c r="C61" s="119"/>
      <c r="D61" s="142">
        <v>10</v>
      </c>
      <c r="E61" s="146" t="s">
        <v>941</v>
      </c>
      <c r="F61" s="147" t="s">
        <v>1038</v>
      </c>
      <c r="G61" s="147" t="s">
        <v>28</v>
      </c>
      <c r="H61" s="151" t="s">
        <v>1049</v>
      </c>
      <c r="I61" s="147" t="s">
        <v>542</v>
      </c>
      <c r="J61" s="243" t="s">
        <v>1252</v>
      </c>
      <c r="K61" s="151" t="s">
        <v>1040</v>
      </c>
      <c r="L61" s="147" t="s">
        <v>1040</v>
      </c>
      <c r="M61" s="147" t="s">
        <v>1094</v>
      </c>
      <c r="O61" s="124"/>
      <c r="P61" s="124"/>
      <c r="Q61" s="124"/>
      <c r="R61" s="115"/>
      <c r="S61" s="115"/>
    </row>
    <row r="62" spans="3:19" ht="31.5" x14ac:dyDescent="0.25">
      <c r="C62" s="119"/>
      <c r="D62" s="142">
        <v>11</v>
      </c>
      <c r="E62" s="146" t="s">
        <v>941</v>
      </c>
      <c r="F62" s="147" t="s">
        <v>1038</v>
      </c>
      <c r="G62" s="147" t="s">
        <v>28</v>
      </c>
      <c r="H62" s="151" t="s">
        <v>1050</v>
      </c>
      <c r="I62" s="147" t="s">
        <v>542</v>
      </c>
      <c r="J62" s="243" t="s">
        <v>1252</v>
      </c>
      <c r="K62" s="151" t="s">
        <v>1040</v>
      </c>
      <c r="L62" s="147" t="s">
        <v>1040</v>
      </c>
      <c r="M62" s="147" t="s">
        <v>1094</v>
      </c>
      <c r="O62" s="124"/>
      <c r="P62" s="124"/>
      <c r="Q62" s="124"/>
      <c r="R62" s="115"/>
      <c r="S62" s="115"/>
    </row>
    <row r="63" spans="3:19" ht="31.5" x14ac:dyDescent="0.25">
      <c r="C63" s="119"/>
      <c r="D63" s="142">
        <v>12</v>
      </c>
      <c r="E63" s="146" t="s">
        <v>941</v>
      </c>
      <c r="F63" s="147" t="s">
        <v>1038</v>
      </c>
      <c r="G63" s="147" t="s">
        <v>28</v>
      </c>
      <c r="H63" s="151" t="s">
        <v>1051</v>
      </c>
      <c r="I63" s="147" t="s">
        <v>542</v>
      </c>
      <c r="J63" s="243" t="s">
        <v>1252</v>
      </c>
      <c r="K63" s="151" t="s">
        <v>1040</v>
      </c>
      <c r="L63" s="147" t="s">
        <v>1040</v>
      </c>
      <c r="M63" s="147" t="s">
        <v>1094</v>
      </c>
      <c r="O63" s="124"/>
      <c r="P63" s="124"/>
      <c r="Q63" s="124"/>
      <c r="R63" s="115"/>
      <c r="S63" s="115"/>
    </row>
    <row r="64" spans="3:19" ht="31.5" x14ac:dyDescent="0.25">
      <c r="C64" s="119"/>
      <c r="D64" s="142">
        <v>13</v>
      </c>
      <c r="E64" s="146" t="s">
        <v>941</v>
      </c>
      <c r="F64" s="147" t="s">
        <v>1038</v>
      </c>
      <c r="G64" s="147" t="s">
        <v>28</v>
      </c>
      <c r="H64" s="151" t="s">
        <v>1052</v>
      </c>
      <c r="I64" s="147" t="s">
        <v>542</v>
      </c>
      <c r="J64" s="243" t="s">
        <v>1252</v>
      </c>
      <c r="K64" s="151" t="s">
        <v>1040</v>
      </c>
      <c r="L64" s="147" t="s">
        <v>1040</v>
      </c>
      <c r="M64" s="147" t="s">
        <v>1094</v>
      </c>
      <c r="O64" s="124"/>
      <c r="P64" s="124"/>
      <c r="Q64" s="124"/>
      <c r="R64" s="115"/>
      <c r="S64" s="115"/>
    </row>
    <row r="65" spans="3:19" ht="31.5" x14ac:dyDescent="0.25">
      <c r="C65" s="119"/>
      <c r="D65" s="142">
        <v>14</v>
      </c>
      <c r="E65" s="146" t="s">
        <v>941</v>
      </c>
      <c r="F65" s="147" t="s">
        <v>1038</v>
      </c>
      <c r="G65" s="147" t="s">
        <v>28</v>
      </c>
      <c r="H65" s="151" t="s">
        <v>1053</v>
      </c>
      <c r="I65" s="147" t="s">
        <v>542</v>
      </c>
      <c r="J65" s="243" t="s">
        <v>1252</v>
      </c>
      <c r="K65" s="151" t="s">
        <v>1040</v>
      </c>
      <c r="L65" s="147" t="s">
        <v>1040</v>
      </c>
      <c r="M65" s="147" t="s">
        <v>1094</v>
      </c>
      <c r="O65" s="124"/>
      <c r="P65" s="124"/>
      <c r="Q65" s="124"/>
      <c r="R65" s="115"/>
      <c r="S65" s="115"/>
    </row>
    <row r="66" spans="3:19" ht="31.5" x14ac:dyDescent="0.25">
      <c r="C66" s="119"/>
      <c r="D66" s="142">
        <v>15</v>
      </c>
      <c r="E66" s="146" t="s">
        <v>941</v>
      </c>
      <c r="F66" s="147" t="s">
        <v>1038</v>
      </c>
      <c r="G66" s="147" t="s">
        <v>28</v>
      </c>
      <c r="H66" s="151" t="s">
        <v>1054</v>
      </c>
      <c r="I66" s="147" t="s">
        <v>542</v>
      </c>
      <c r="J66" s="243" t="s">
        <v>1252</v>
      </c>
      <c r="K66" s="151" t="s">
        <v>1040</v>
      </c>
      <c r="L66" s="147" t="s">
        <v>1040</v>
      </c>
      <c r="M66" s="147" t="s">
        <v>1094</v>
      </c>
      <c r="O66" s="124"/>
      <c r="P66" s="124"/>
      <c r="Q66" s="124"/>
      <c r="R66" s="115"/>
      <c r="S66" s="115"/>
    </row>
    <row r="67" spans="3:19" ht="31.5" x14ac:dyDescent="0.25">
      <c r="C67" s="119"/>
      <c r="D67" s="142">
        <v>16</v>
      </c>
      <c r="E67" s="146" t="s">
        <v>941</v>
      </c>
      <c r="F67" s="147" t="s">
        <v>1038</v>
      </c>
      <c r="G67" s="147" t="s">
        <v>28</v>
      </c>
      <c r="H67" s="151" t="s">
        <v>1055</v>
      </c>
      <c r="I67" s="147" t="s">
        <v>542</v>
      </c>
      <c r="J67" s="243" t="s">
        <v>1252</v>
      </c>
      <c r="K67" s="151" t="s">
        <v>1040</v>
      </c>
      <c r="L67" s="147" t="s">
        <v>1040</v>
      </c>
      <c r="M67" s="147" t="s">
        <v>1094</v>
      </c>
      <c r="O67" s="124"/>
      <c r="P67" s="124"/>
      <c r="Q67" s="124"/>
      <c r="R67" s="115"/>
      <c r="S67" s="115"/>
    </row>
    <row r="68" spans="3:19" ht="31.5" x14ac:dyDescent="0.25">
      <c r="C68" s="119"/>
      <c r="D68" s="142">
        <v>17</v>
      </c>
      <c r="E68" s="146" t="s">
        <v>941</v>
      </c>
      <c r="F68" s="147" t="s">
        <v>1038</v>
      </c>
      <c r="G68" s="147" t="s">
        <v>28</v>
      </c>
      <c r="H68" s="151" t="s">
        <v>1056</v>
      </c>
      <c r="I68" s="147" t="s">
        <v>542</v>
      </c>
      <c r="J68" s="243" t="s">
        <v>1252</v>
      </c>
      <c r="K68" s="151" t="s">
        <v>1040</v>
      </c>
      <c r="L68" s="147" t="s">
        <v>1040</v>
      </c>
      <c r="M68" s="147" t="s">
        <v>1094</v>
      </c>
      <c r="O68" s="124"/>
      <c r="P68" s="124"/>
      <c r="Q68" s="124"/>
      <c r="R68" s="115"/>
      <c r="S68" s="115"/>
    </row>
    <row r="69" spans="3:19" ht="31.5" x14ac:dyDescent="0.25">
      <c r="C69" s="119"/>
      <c r="D69" s="142">
        <v>18</v>
      </c>
      <c r="E69" s="146" t="s">
        <v>941</v>
      </c>
      <c r="F69" s="147" t="s">
        <v>1038</v>
      </c>
      <c r="G69" s="147" t="s">
        <v>28</v>
      </c>
      <c r="H69" s="151" t="s">
        <v>1057</v>
      </c>
      <c r="I69" s="147" t="s">
        <v>542</v>
      </c>
      <c r="J69" s="243" t="s">
        <v>1252</v>
      </c>
      <c r="K69" s="151" t="s">
        <v>1040</v>
      </c>
      <c r="L69" s="147" t="s">
        <v>1040</v>
      </c>
      <c r="M69" s="147" t="s">
        <v>1094</v>
      </c>
      <c r="O69" s="124"/>
      <c r="P69" s="124"/>
      <c r="Q69" s="124"/>
      <c r="R69" s="115"/>
      <c r="S69" s="115"/>
    </row>
    <row r="70" spans="3:19" ht="31.5" x14ac:dyDescent="0.25">
      <c r="C70" s="119"/>
      <c r="D70" s="142">
        <v>19</v>
      </c>
      <c r="E70" s="146" t="s">
        <v>941</v>
      </c>
      <c r="F70" s="147" t="s">
        <v>1038</v>
      </c>
      <c r="G70" s="147" t="s">
        <v>28</v>
      </c>
      <c r="H70" s="151" t="s">
        <v>1058</v>
      </c>
      <c r="I70" s="147" t="s">
        <v>542</v>
      </c>
      <c r="J70" s="243" t="s">
        <v>1252</v>
      </c>
      <c r="K70" s="151" t="s">
        <v>1040</v>
      </c>
      <c r="L70" s="147" t="s">
        <v>1040</v>
      </c>
      <c r="M70" s="147" t="s">
        <v>1094</v>
      </c>
      <c r="O70" s="124"/>
      <c r="P70" s="124"/>
      <c r="Q70" s="124"/>
      <c r="R70" s="115"/>
      <c r="S70" s="115"/>
    </row>
    <row r="71" spans="3:19" ht="31.5" x14ac:dyDescent="0.25">
      <c r="C71" s="119"/>
      <c r="D71" s="142">
        <v>20</v>
      </c>
      <c r="E71" s="146" t="s">
        <v>941</v>
      </c>
      <c r="F71" s="147" t="s">
        <v>1038</v>
      </c>
      <c r="G71" s="147" t="s">
        <v>28</v>
      </c>
      <c r="H71" s="151" t="s">
        <v>1059</v>
      </c>
      <c r="I71" s="147" t="s">
        <v>542</v>
      </c>
      <c r="J71" s="243" t="s">
        <v>1252</v>
      </c>
      <c r="K71" s="151" t="s">
        <v>1040</v>
      </c>
      <c r="L71" s="147" t="s">
        <v>1040</v>
      </c>
      <c r="M71" s="147" t="s">
        <v>1094</v>
      </c>
      <c r="O71" s="124"/>
      <c r="P71" s="124"/>
      <c r="Q71" s="124"/>
      <c r="R71" s="115"/>
      <c r="S71" s="115"/>
    </row>
    <row r="72" spans="3:19" ht="31.5" x14ac:dyDescent="0.25">
      <c r="C72" s="119"/>
      <c r="D72" s="142">
        <v>21</v>
      </c>
      <c r="E72" s="146" t="s">
        <v>941</v>
      </c>
      <c r="F72" s="147" t="s">
        <v>1038</v>
      </c>
      <c r="G72" s="147" t="s">
        <v>28</v>
      </c>
      <c r="H72" s="151" t="s">
        <v>1060</v>
      </c>
      <c r="I72" s="147" t="s">
        <v>542</v>
      </c>
      <c r="J72" s="243" t="s">
        <v>1252</v>
      </c>
      <c r="K72" s="151" t="s">
        <v>1040</v>
      </c>
      <c r="L72" s="147" t="s">
        <v>1040</v>
      </c>
      <c r="M72" s="147" t="s">
        <v>1094</v>
      </c>
      <c r="O72" s="124"/>
      <c r="P72" s="124"/>
      <c r="Q72" s="124"/>
      <c r="R72" s="115"/>
      <c r="S72" s="115"/>
    </row>
    <row r="73" spans="3:19" ht="31.5" x14ac:dyDescent="0.25">
      <c r="C73" s="119"/>
      <c r="D73" s="142">
        <v>22</v>
      </c>
      <c r="E73" s="146" t="s">
        <v>941</v>
      </c>
      <c r="F73" s="147" t="s">
        <v>1038</v>
      </c>
      <c r="G73" s="147" t="s">
        <v>28</v>
      </c>
      <c r="H73" s="151" t="s">
        <v>1061</v>
      </c>
      <c r="I73" s="147" t="s">
        <v>542</v>
      </c>
      <c r="J73" s="243" t="s">
        <v>1252</v>
      </c>
      <c r="K73" s="151" t="s">
        <v>1040</v>
      </c>
      <c r="L73" s="147" t="s">
        <v>1040</v>
      </c>
      <c r="M73" s="147" t="s">
        <v>1094</v>
      </c>
      <c r="O73" s="124"/>
      <c r="P73" s="124"/>
      <c r="Q73" s="124"/>
      <c r="R73" s="115"/>
      <c r="S73" s="115"/>
    </row>
    <row r="74" spans="3:19" ht="31.5" x14ac:dyDescent="0.25">
      <c r="C74" s="119"/>
      <c r="D74" s="142">
        <v>23</v>
      </c>
      <c r="E74" s="146" t="s">
        <v>941</v>
      </c>
      <c r="F74" s="147" t="s">
        <v>1038</v>
      </c>
      <c r="G74" s="147" t="s">
        <v>28</v>
      </c>
      <c r="H74" s="151" t="s">
        <v>1062</v>
      </c>
      <c r="I74" s="147" t="s">
        <v>542</v>
      </c>
      <c r="J74" s="243" t="s">
        <v>1252</v>
      </c>
      <c r="K74" s="151" t="s">
        <v>1040</v>
      </c>
      <c r="L74" s="147" t="s">
        <v>1040</v>
      </c>
      <c r="M74" s="147" t="s">
        <v>1094</v>
      </c>
      <c r="O74" s="124"/>
      <c r="P74" s="124"/>
      <c r="Q74" s="124"/>
      <c r="R74" s="115"/>
      <c r="S74" s="115"/>
    </row>
    <row r="75" spans="3:19" ht="31.5" x14ac:dyDescent="0.25">
      <c r="C75" s="119"/>
      <c r="D75" s="142">
        <v>24</v>
      </c>
      <c r="E75" s="146" t="s">
        <v>941</v>
      </c>
      <c r="F75" s="147" t="s">
        <v>1038</v>
      </c>
      <c r="G75" s="147" t="s">
        <v>28</v>
      </c>
      <c r="H75" s="151" t="s">
        <v>1063</v>
      </c>
      <c r="I75" s="147" t="s">
        <v>542</v>
      </c>
      <c r="J75" s="243" t="s">
        <v>1252</v>
      </c>
      <c r="K75" s="151" t="s">
        <v>1040</v>
      </c>
      <c r="L75" s="147" t="s">
        <v>1040</v>
      </c>
      <c r="M75" s="147" t="s">
        <v>1094</v>
      </c>
      <c r="O75" s="124"/>
      <c r="P75" s="124"/>
      <c r="Q75" s="124"/>
      <c r="R75" s="115"/>
      <c r="S75" s="115"/>
    </row>
    <row r="76" spans="3:19" ht="31.5" x14ac:dyDescent="0.25">
      <c r="C76" s="119"/>
      <c r="D76" s="142">
        <v>25</v>
      </c>
      <c r="E76" s="146" t="s">
        <v>941</v>
      </c>
      <c r="F76" s="147" t="s">
        <v>1038</v>
      </c>
      <c r="G76" s="147" t="s">
        <v>28</v>
      </c>
      <c r="H76" s="151" t="s">
        <v>1064</v>
      </c>
      <c r="I76" s="147" t="s">
        <v>542</v>
      </c>
      <c r="J76" s="243" t="s">
        <v>1252</v>
      </c>
      <c r="K76" s="151" t="s">
        <v>1040</v>
      </c>
      <c r="L76" s="147" t="s">
        <v>1040</v>
      </c>
      <c r="M76" s="147" t="s">
        <v>1094</v>
      </c>
      <c r="O76" s="124"/>
      <c r="P76" s="124"/>
      <c r="Q76" s="124"/>
      <c r="R76" s="115"/>
      <c r="S76" s="115"/>
    </row>
    <row r="77" spans="3:19" ht="31.5" x14ac:dyDescent="0.25">
      <c r="C77" s="119"/>
      <c r="D77" s="142">
        <v>26</v>
      </c>
      <c r="E77" s="146" t="s">
        <v>941</v>
      </c>
      <c r="F77" s="147" t="s">
        <v>1038</v>
      </c>
      <c r="G77" s="147" t="s">
        <v>28</v>
      </c>
      <c r="H77" s="151" t="s">
        <v>1065</v>
      </c>
      <c r="I77" s="147" t="s">
        <v>542</v>
      </c>
      <c r="J77" s="243" t="s">
        <v>1252</v>
      </c>
      <c r="K77" s="151" t="s">
        <v>1040</v>
      </c>
      <c r="L77" s="147" t="s">
        <v>1040</v>
      </c>
      <c r="M77" s="147" t="s">
        <v>1094</v>
      </c>
      <c r="O77" s="124"/>
      <c r="P77" s="124"/>
      <c r="Q77" s="124"/>
      <c r="R77" s="115"/>
      <c r="S77" s="115"/>
    </row>
    <row r="78" spans="3:19" ht="31.5" x14ac:dyDescent="0.25">
      <c r="C78" s="119"/>
      <c r="D78" s="142">
        <v>27</v>
      </c>
      <c r="E78" s="146" t="s">
        <v>941</v>
      </c>
      <c r="F78" s="147" t="s">
        <v>1038</v>
      </c>
      <c r="G78" s="147" t="s">
        <v>28</v>
      </c>
      <c r="H78" s="151" t="s">
        <v>1066</v>
      </c>
      <c r="I78" s="147" t="s">
        <v>542</v>
      </c>
      <c r="J78" s="243" t="s">
        <v>1252</v>
      </c>
      <c r="K78" s="151" t="s">
        <v>1040</v>
      </c>
      <c r="L78" s="147" t="s">
        <v>1040</v>
      </c>
      <c r="M78" s="147" t="s">
        <v>1094</v>
      </c>
      <c r="O78" s="124"/>
      <c r="P78" s="124"/>
      <c r="Q78" s="124"/>
      <c r="R78" s="115"/>
      <c r="S78" s="115"/>
    </row>
    <row r="79" spans="3:19" ht="31.5" x14ac:dyDescent="0.25">
      <c r="C79" s="119"/>
      <c r="D79" s="142">
        <v>28</v>
      </c>
      <c r="E79" s="146" t="s">
        <v>941</v>
      </c>
      <c r="F79" s="147" t="s">
        <v>1038</v>
      </c>
      <c r="G79" s="147" t="s">
        <v>28</v>
      </c>
      <c r="H79" s="151" t="s">
        <v>1067</v>
      </c>
      <c r="I79" s="147" t="s">
        <v>542</v>
      </c>
      <c r="J79" s="243" t="s">
        <v>1252</v>
      </c>
      <c r="K79" s="151" t="s">
        <v>1040</v>
      </c>
      <c r="L79" s="147" t="s">
        <v>1040</v>
      </c>
      <c r="M79" s="147" t="s">
        <v>1094</v>
      </c>
      <c r="O79" s="124"/>
      <c r="P79" s="124"/>
      <c r="Q79" s="124"/>
      <c r="R79" s="115"/>
      <c r="S79" s="115"/>
    </row>
    <row r="80" spans="3:19" ht="31.5" x14ac:dyDescent="0.25">
      <c r="C80" s="119"/>
      <c r="D80" s="142">
        <v>29</v>
      </c>
      <c r="E80" s="146" t="s">
        <v>941</v>
      </c>
      <c r="F80" s="147" t="s">
        <v>1038</v>
      </c>
      <c r="G80" s="147" t="s">
        <v>28</v>
      </c>
      <c r="H80" s="151" t="s">
        <v>1068</v>
      </c>
      <c r="I80" s="147" t="s">
        <v>542</v>
      </c>
      <c r="J80" s="243" t="s">
        <v>1252</v>
      </c>
      <c r="K80" s="151" t="s">
        <v>1040</v>
      </c>
      <c r="L80" s="147" t="s">
        <v>1040</v>
      </c>
      <c r="M80" s="147" t="s">
        <v>1094</v>
      </c>
      <c r="O80" s="124"/>
      <c r="P80" s="124"/>
      <c r="Q80" s="124"/>
      <c r="R80" s="115"/>
      <c r="S80" s="115"/>
    </row>
    <row r="81" spans="3:19" ht="31.5" x14ac:dyDescent="0.25">
      <c r="C81" s="119"/>
      <c r="D81" s="142">
        <v>30</v>
      </c>
      <c r="E81" s="146" t="s">
        <v>941</v>
      </c>
      <c r="F81" s="147" t="s">
        <v>1038</v>
      </c>
      <c r="G81" s="147" t="s">
        <v>28</v>
      </c>
      <c r="H81" s="151" t="s">
        <v>1069</v>
      </c>
      <c r="I81" s="147" t="s">
        <v>542</v>
      </c>
      <c r="J81" s="243" t="s">
        <v>1252</v>
      </c>
      <c r="K81" s="151" t="s">
        <v>1040</v>
      </c>
      <c r="L81" s="147" t="s">
        <v>1040</v>
      </c>
      <c r="M81" s="147" t="s">
        <v>1094</v>
      </c>
      <c r="O81" s="124"/>
      <c r="P81" s="124"/>
      <c r="Q81" s="124"/>
      <c r="R81" s="115"/>
      <c r="S81" s="115"/>
    </row>
    <row r="82" spans="3:19" ht="31.5" x14ac:dyDescent="0.25">
      <c r="C82" s="119"/>
      <c r="D82" s="142">
        <v>31</v>
      </c>
      <c r="E82" s="146" t="s">
        <v>941</v>
      </c>
      <c r="F82" s="147" t="s">
        <v>1038</v>
      </c>
      <c r="G82" s="147" t="s">
        <v>28</v>
      </c>
      <c r="H82" s="151" t="s">
        <v>1070</v>
      </c>
      <c r="I82" s="147" t="s">
        <v>542</v>
      </c>
      <c r="J82" s="243" t="s">
        <v>1252</v>
      </c>
      <c r="K82" s="151" t="s">
        <v>1040</v>
      </c>
      <c r="L82" s="147" t="s">
        <v>1040</v>
      </c>
      <c r="M82" s="147" t="s">
        <v>1094</v>
      </c>
      <c r="O82" s="124"/>
      <c r="P82" s="124"/>
      <c r="Q82" s="124"/>
      <c r="R82" s="115"/>
      <c r="S82" s="115"/>
    </row>
    <row r="83" spans="3:19" ht="31.5" x14ac:dyDescent="0.25">
      <c r="C83" s="119"/>
      <c r="D83" s="142">
        <v>32</v>
      </c>
      <c r="E83" s="146" t="s">
        <v>941</v>
      </c>
      <c r="F83" s="147" t="s">
        <v>1038</v>
      </c>
      <c r="G83" s="147" t="s">
        <v>28</v>
      </c>
      <c r="H83" s="151" t="s">
        <v>1071</v>
      </c>
      <c r="I83" s="147" t="s">
        <v>542</v>
      </c>
      <c r="J83" s="243" t="s">
        <v>1252</v>
      </c>
      <c r="K83" s="151" t="s">
        <v>1040</v>
      </c>
      <c r="L83" s="147" t="s">
        <v>1040</v>
      </c>
      <c r="M83" s="147" t="s">
        <v>1094</v>
      </c>
      <c r="O83" s="124"/>
      <c r="P83" s="124"/>
      <c r="Q83" s="124"/>
      <c r="R83" s="115"/>
      <c r="S83" s="115"/>
    </row>
    <row r="84" spans="3:19" ht="31.5" x14ac:dyDescent="0.25">
      <c r="C84" s="119"/>
      <c r="D84" s="142">
        <v>33</v>
      </c>
      <c r="E84" s="146" t="s">
        <v>941</v>
      </c>
      <c r="F84" s="147" t="s">
        <v>1038</v>
      </c>
      <c r="G84" s="147" t="s">
        <v>28</v>
      </c>
      <c r="H84" s="151" t="s">
        <v>1072</v>
      </c>
      <c r="I84" s="147" t="s">
        <v>542</v>
      </c>
      <c r="J84" s="243" t="s">
        <v>1252</v>
      </c>
      <c r="K84" s="151" t="s">
        <v>1040</v>
      </c>
      <c r="L84" s="147" t="s">
        <v>1040</v>
      </c>
      <c r="M84" s="147" t="s">
        <v>1094</v>
      </c>
      <c r="O84" s="124"/>
      <c r="P84" s="124"/>
      <c r="Q84" s="124"/>
      <c r="R84" s="115"/>
      <c r="S84" s="115"/>
    </row>
    <row r="85" spans="3:19" ht="31.5" x14ac:dyDescent="0.25">
      <c r="C85" s="119"/>
      <c r="D85" s="142">
        <v>34</v>
      </c>
      <c r="E85" s="146" t="s">
        <v>941</v>
      </c>
      <c r="F85" s="147" t="s">
        <v>1038</v>
      </c>
      <c r="G85" s="147" t="s">
        <v>28</v>
      </c>
      <c r="H85" s="151" t="s">
        <v>1073</v>
      </c>
      <c r="I85" s="147" t="s">
        <v>542</v>
      </c>
      <c r="J85" s="243" t="s">
        <v>1252</v>
      </c>
      <c r="K85" s="151" t="s">
        <v>1040</v>
      </c>
      <c r="L85" s="147" t="s">
        <v>1040</v>
      </c>
      <c r="M85" s="147" t="s">
        <v>1094</v>
      </c>
      <c r="O85" s="124"/>
      <c r="P85" s="124"/>
      <c r="Q85" s="124"/>
      <c r="R85" s="115"/>
      <c r="S85" s="115"/>
    </row>
    <row r="86" spans="3:19" ht="31.5" x14ac:dyDescent="0.25">
      <c r="C86" s="119"/>
      <c r="D86" s="142">
        <v>35</v>
      </c>
      <c r="E86" s="146" t="s">
        <v>941</v>
      </c>
      <c r="F86" s="147" t="s">
        <v>1038</v>
      </c>
      <c r="G86" s="147" t="s">
        <v>28</v>
      </c>
      <c r="H86" s="151" t="s">
        <v>1074</v>
      </c>
      <c r="I86" s="147" t="s">
        <v>542</v>
      </c>
      <c r="J86" s="243" t="s">
        <v>1252</v>
      </c>
      <c r="K86" s="151" t="s">
        <v>1040</v>
      </c>
      <c r="L86" s="147" t="s">
        <v>1040</v>
      </c>
      <c r="M86" s="147" t="s">
        <v>1094</v>
      </c>
      <c r="O86" s="124"/>
      <c r="P86" s="124"/>
      <c r="Q86" s="124"/>
      <c r="R86" s="115"/>
      <c r="S86" s="115"/>
    </row>
    <row r="87" spans="3:19" ht="31.5" x14ac:dyDescent="0.25">
      <c r="C87" s="119"/>
      <c r="D87" s="142">
        <v>36</v>
      </c>
      <c r="E87" s="146" t="s">
        <v>941</v>
      </c>
      <c r="F87" s="147" t="s">
        <v>1038</v>
      </c>
      <c r="G87" s="147" t="s">
        <v>28</v>
      </c>
      <c r="H87" s="151" t="s">
        <v>1075</v>
      </c>
      <c r="I87" s="147" t="s">
        <v>542</v>
      </c>
      <c r="J87" s="243" t="s">
        <v>1252</v>
      </c>
      <c r="K87" s="151" t="s">
        <v>1040</v>
      </c>
      <c r="L87" s="147" t="s">
        <v>1040</v>
      </c>
      <c r="M87" s="147" t="s">
        <v>1094</v>
      </c>
      <c r="O87" s="124"/>
      <c r="P87" s="124"/>
      <c r="Q87" s="124"/>
      <c r="R87" s="115"/>
      <c r="S87" s="115"/>
    </row>
    <row r="88" spans="3:19" ht="31.5" x14ac:dyDescent="0.25">
      <c r="C88" s="119"/>
      <c r="D88" s="142">
        <v>37</v>
      </c>
      <c r="E88" s="146" t="s">
        <v>941</v>
      </c>
      <c r="F88" s="147" t="s">
        <v>1038</v>
      </c>
      <c r="G88" s="147" t="s">
        <v>28</v>
      </c>
      <c r="H88" s="151" t="s">
        <v>1076</v>
      </c>
      <c r="I88" s="147" t="s">
        <v>542</v>
      </c>
      <c r="J88" s="243" t="s">
        <v>1252</v>
      </c>
      <c r="K88" s="151" t="s">
        <v>1040</v>
      </c>
      <c r="L88" s="147" t="s">
        <v>1040</v>
      </c>
      <c r="M88" s="147" t="s">
        <v>1094</v>
      </c>
      <c r="O88" s="124"/>
      <c r="P88" s="124"/>
      <c r="Q88" s="124"/>
      <c r="R88" s="115"/>
      <c r="S88" s="115"/>
    </row>
    <row r="89" spans="3:19" ht="31.5" x14ac:dyDescent="0.25">
      <c r="C89" s="119"/>
      <c r="D89" s="142">
        <v>38</v>
      </c>
      <c r="E89" s="146" t="s">
        <v>941</v>
      </c>
      <c r="F89" s="147" t="s">
        <v>1038</v>
      </c>
      <c r="G89" s="147" t="s">
        <v>28</v>
      </c>
      <c r="H89" s="151" t="s">
        <v>1077</v>
      </c>
      <c r="I89" s="147" t="s">
        <v>542</v>
      </c>
      <c r="J89" s="243" t="s">
        <v>1252</v>
      </c>
      <c r="K89" s="151" t="s">
        <v>1040</v>
      </c>
      <c r="L89" s="147" t="s">
        <v>1040</v>
      </c>
      <c r="M89" s="147" t="s">
        <v>1094</v>
      </c>
      <c r="O89" s="124"/>
      <c r="P89" s="124"/>
      <c r="Q89" s="124"/>
      <c r="R89" s="115"/>
      <c r="S89" s="115"/>
    </row>
    <row r="90" spans="3:19" ht="31.5" x14ac:dyDescent="0.25">
      <c r="C90" s="119"/>
      <c r="D90" s="142">
        <v>39</v>
      </c>
      <c r="E90" s="146" t="s">
        <v>941</v>
      </c>
      <c r="F90" s="147" t="s">
        <v>1038</v>
      </c>
      <c r="G90" s="147" t="s">
        <v>28</v>
      </c>
      <c r="H90" s="151" t="s">
        <v>1078</v>
      </c>
      <c r="I90" s="147" t="s">
        <v>542</v>
      </c>
      <c r="J90" s="243" t="s">
        <v>1252</v>
      </c>
      <c r="K90" s="151" t="s">
        <v>1040</v>
      </c>
      <c r="L90" s="147" t="s">
        <v>1040</v>
      </c>
      <c r="M90" s="147" t="s">
        <v>1094</v>
      </c>
      <c r="O90" s="124"/>
      <c r="P90" s="124"/>
      <c r="Q90" s="124"/>
      <c r="R90" s="115"/>
      <c r="S90" s="115"/>
    </row>
    <row r="91" spans="3:19" ht="31.5" x14ac:dyDescent="0.25">
      <c r="C91" s="119"/>
      <c r="D91" s="142">
        <v>40</v>
      </c>
      <c r="E91" s="146" t="s">
        <v>941</v>
      </c>
      <c r="F91" s="147" t="s">
        <v>1038</v>
      </c>
      <c r="G91" s="147" t="s">
        <v>28</v>
      </c>
      <c r="H91" s="151" t="s">
        <v>1079</v>
      </c>
      <c r="I91" s="147" t="s">
        <v>542</v>
      </c>
      <c r="J91" s="243" t="s">
        <v>1252</v>
      </c>
      <c r="K91" s="151" t="s">
        <v>1040</v>
      </c>
      <c r="L91" s="147" t="s">
        <v>1040</v>
      </c>
      <c r="M91" s="147" t="s">
        <v>1094</v>
      </c>
      <c r="O91" s="124"/>
      <c r="P91" s="124"/>
      <c r="Q91" s="124"/>
      <c r="R91" s="115"/>
      <c r="S91" s="115"/>
    </row>
    <row r="92" spans="3:19" ht="31.5" x14ac:dyDescent="0.25">
      <c r="C92" s="119"/>
      <c r="D92" s="142">
        <v>41</v>
      </c>
      <c r="E92" s="146" t="s">
        <v>941</v>
      </c>
      <c r="F92" s="147" t="s">
        <v>1038</v>
      </c>
      <c r="G92" s="147" t="s">
        <v>28</v>
      </c>
      <c r="H92" s="151" t="s">
        <v>1080</v>
      </c>
      <c r="I92" s="147" t="s">
        <v>542</v>
      </c>
      <c r="J92" s="243" t="s">
        <v>1252</v>
      </c>
      <c r="K92" s="151" t="s">
        <v>1040</v>
      </c>
      <c r="L92" s="147" t="s">
        <v>1040</v>
      </c>
      <c r="M92" s="147" t="s">
        <v>1094</v>
      </c>
      <c r="O92" s="124"/>
      <c r="P92" s="124"/>
      <c r="Q92" s="124"/>
      <c r="R92" s="115"/>
      <c r="S92" s="115"/>
    </row>
    <row r="93" spans="3:19" ht="31.5" x14ac:dyDescent="0.25">
      <c r="C93" s="119"/>
      <c r="D93" s="142">
        <v>42</v>
      </c>
      <c r="E93" s="146" t="s">
        <v>941</v>
      </c>
      <c r="F93" s="147" t="s">
        <v>1038</v>
      </c>
      <c r="G93" s="147" t="s">
        <v>28</v>
      </c>
      <c r="H93" s="151" t="s">
        <v>1081</v>
      </c>
      <c r="I93" s="147" t="s">
        <v>542</v>
      </c>
      <c r="J93" s="243" t="s">
        <v>1252</v>
      </c>
      <c r="K93" s="151" t="s">
        <v>1040</v>
      </c>
      <c r="L93" s="147" t="s">
        <v>1040</v>
      </c>
      <c r="M93" s="147" t="s">
        <v>1094</v>
      </c>
      <c r="O93" s="124"/>
      <c r="P93" s="124"/>
      <c r="Q93" s="124"/>
      <c r="R93" s="115"/>
      <c r="S93" s="115"/>
    </row>
    <row r="94" spans="3:19" ht="31.5" x14ac:dyDescent="0.25">
      <c r="C94" s="119"/>
      <c r="D94" s="142">
        <v>43</v>
      </c>
      <c r="E94" s="146" t="s">
        <v>941</v>
      </c>
      <c r="F94" s="147" t="s">
        <v>1038</v>
      </c>
      <c r="G94" s="147" t="s">
        <v>28</v>
      </c>
      <c r="H94" s="151" t="s">
        <v>1082</v>
      </c>
      <c r="I94" s="147" t="s">
        <v>542</v>
      </c>
      <c r="J94" s="243" t="s">
        <v>1252</v>
      </c>
      <c r="K94" s="151" t="s">
        <v>1040</v>
      </c>
      <c r="L94" s="147" t="s">
        <v>1040</v>
      </c>
      <c r="M94" s="147" t="s">
        <v>1094</v>
      </c>
      <c r="O94" s="124"/>
      <c r="P94" s="124"/>
      <c r="Q94" s="124"/>
      <c r="R94" s="115"/>
      <c r="S94" s="115"/>
    </row>
    <row r="95" spans="3:19" ht="48.75" customHeight="1" x14ac:dyDescent="0.25">
      <c r="C95" s="119"/>
      <c r="D95" s="142"/>
      <c r="E95" s="157"/>
      <c r="F95" s="106"/>
      <c r="G95" s="106"/>
      <c r="H95" s="158"/>
      <c r="I95" s="106"/>
      <c r="J95" s="106"/>
      <c r="K95" s="158"/>
      <c r="L95" s="106"/>
      <c r="M95" s="106"/>
      <c r="O95" s="124"/>
      <c r="P95" s="124"/>
      <c r="Q95" s="124"/>
      <c r="R95" s="115"/>
      <c r="S95" s="115"/>
    </row>
    <row r="96" spans="3:19" x14ac:dyDescent="0.25">
      <c r="C96" s="119"/>
      <c r="D96" s="145"/>
      <c r="E96" s="124"/>
      <c r="F96" s="124"/>
      <c r="G96" s="124"/>
      <c r="H96" s="145"/>
      <c r="I96" s="124"/>
      <c r="J96" s="124"/>
      <c r="K96" s="124"/>
      <c r="L96" s="124"/>
      <c r="M96" s="124"/>
      <c r="N96" s="124"/>
      <c r="O96" s="124"/>
      <c r="P96" s="124"/>
      <c r="Q96" s="124"/>
      <c r="R96" s="115"/>
      <c r="S96" s="115"/>
    </row>
    <row r="97" spans="3:19" ht="16.5" thickBot="1" x14ac:dyDescent="0.3">
      <c r="C97" s="119"/>
      <c r="D97" s="124"/>
      <c r="E97" s="124"/>
      <c r="F97" s="124"/>
      <c r="G97" s="145"/>
      <c r="H97" s="124"/>
      <c r="I97" s="124"/>
      <c r="J97" s="124"/>
      <c r="K97" s="124"/>
      <c r="L97" s="124"/>
      <c r="M97" s="124"/>
      <c r="N97" s="124"/>
      <c r="O97" s="124"/>
      <c r="P97" s="124"/>
      <c r="Q97" s="124"/>
      <c r="R97" s="115"/>
      <c r="S97" s="115"/>
    </row>
    <row r="98" spans="3:19" ht="24" thickBot="1" x14ac:dyDescent="0.4">
      <c r="C98" s="119"/>
      <c r="D98" s="1308" t="s">
        <v>104</v>
      </c>
      <c r="E98" s="1309"/>
      <c r="F98" s="1309"/>
      <c r="G98" s="1309"/>
      <c r="H98" s="1309"/>
      <c r="I98" s="1309"/>
      <c r="J98" s="1309"/>
      <c r="K98" s="1309"/>
      <c r="L98" s="1309"/>
      <c r="M98" s="1309"/>
      <c r="N98" s="1309"/>
      <c r="O98" s="1309"/>
      <c r="P98" s="1309"/>
      <c r="Q98" s="1309"/>
      <c r="R98" s="1310"/>
      <c r="S98" s="115"/>
    </row>
    <row r="99" spans="3:19" ht="39" customHeight="1" x14ac:dyDescent="0.35">
      <c r="C99" s="119"/>
      <c r="D99" s="1320" t="s">
        <v>58</v>
      </c>
      <c r="E99" s="1321"/>
      <c r="F99" s="1321"/>
      <c r="G99" s="1321"/>
      <c r="H99" s="1321"/>
      <c r="I99" s="1321"/>
      <c r="J99" s="1321"/>
      <c r="K99" s="1321"/>
      <c r="L99" s="213"/>
      <c r="M99" s="213"/>
      <c r="N99" s="213"/>
      <c r="O99" s="213"/>
      <c r="P99" s="213"/>
      <c r="Q99" s="213"/>
      <c r="R99" s="204"/>
      <c r="S99" s="115"/>
    </row>
    <row r="100" spans="3:19" x14ac:dyDescent="0.25">
      <c r="C100" s="119"/>
      <c r="D100" s="122" t="s">
        <v>9</v>
      </c>
      <c r="E100" s="122" t="s">
        <v>59</v>
      </c>
      <c r="F100" s="122" t="s">
        <v>12</v>
      </c>
      <c r="G100" s="121" t="s">
        <v>71</v>
      </c>
      <c r="H100" s="122" t="s">
        <v>106</v>
      </c>
      <c r="I100" s="122" t="s">
        <v>73</v>
      </c>
      <c r="J100" s="122" t="s">
        <v>107</v>
      </c>
      <c r="K100" s="123" t="s">
        <v>21</v>
      </c>
      <c r="L100" s="124"/>
      <c r="M100" s="124"/>
      <c r="N100" s="124"/>
      <c r="O100" s="124"/>
      <c r="P100" s="124"/>
      <c r="Q100" s="124"/>
      <c r="R100" s="115"/>
      <c r="S100" s="115"/>
    </row>
    <row r="101" spans="3:19" x14ac:dyDescent="0.25">
      <c r="C101" s="119"/>
      <c r="D101" s="159"/>
      <c r="E101" s="144"/>
      <c r="F101" s="144"/>
      <c r="G101" s="159"/>
      <c r="H101" s="144"/>
      <c r="I101" s="144"/>
      <c r="J101" s="159"/>
      <c r="K101" s="160"/>
      <c r="L101" s="124"/>
      <c r="M101" s="124"/>
      <c r="N101" s="124"/>
      <c r="O101" s="124"/>
      <c r="P101" s="124"/>
      <c r="Q101" s="124"/>
      <c r="R101" s="115"/>
      <c r="S101" s="115"/>
    </row>
    <row r="102" spans="3:19" x14ac:dyDescent="0.25">
      <c r="C102" s="119"/>
      <c r="D102" s="120"/>
      <c r="E102" s="161"/>
      <c r="F102" s="120"/>
      <c r="G102" s="120"/>
      <c r="H102" s="120"/>
      <c r="I102" s="120"/>
      <c r="J102" s="120"/>
      <c r="K102" s="106"/>
      <c r="L102" s="124"/>
      <c r="M102" s="124"/>
      <c r="N102" s="124"/>
      <c r="O102" s="124"/>
      <c r="P102" s="124"/>
      <c r="Q102" s="124"/>
      <c r="R102" s="115"/>
      <c r="S102" s="115"/>
    </row>
    <row r="103" spans="3:19" x14ac:dyDescent="0.25">
      <c r="C103" s="119"/>
      <c r="D103" s="124"/>
      <c r="E103" s="124"/>
      <c r="F103" s="124"/>
      <c r="G103" s="145"/>
      <c r="H103" s="124"/>
      <c r="I103" s="124"/>
      <c r="J103" s="124"/>
      <c r="K103" s="124"/>
      <c r="L103" s="124"/>
      <c r="M103" s="124"/>
      <c r="N103" s="124"/>
      <c r="O103" s="124"/>
      <c r="P103" s="124"/>
      <c r="Q103" s="124"/>
      <c r="R103" s="115"/>
      <c r="S103" s="115"/>
    </row>
    <row r="104" spans="3:19" ht="16.5" thickBot="1" x14ac:dyDescent="0.3">
      <c r="C104" s="119"/>
      <c r="D104" s="124"/>
      <c r="E104" s="124"/>
      <c r="F104" s="124"/>
      <c r="G104" s="145"/>
      <c r="H104" s="124"/>
      <c r="I104" s="124"/>
      <c r="J104" s="124"/>
      <c r="K104" s="124"/>
      <c r="L104" s="124"/>
      <c r="M104" s="124"/>
      <c r="N104" s="124"/>
      <c r="O104" s="124"/>
      <c r="P104" s="124"/>
      <c r="Q104" s="124"/>
      <c r="R104" s="115"/>
      <c r="S104" s="115"/>
    </row>
    <row r="105" spans="3:19" ht="24" thickBot="1" x14ac:dyDescent="0.4">
      <c r="C105" s="119"/>
      <c r="D105" s="1308" t="s">
        <v>113</v>
      </c>
      <c r="E105" s="1309"/>
      <c r="F105" s="1309"/>
      <c r="G105" s="1309"/>
      <c r="H105" s="1309"/>
      <c r="I105" s="1309"/>
      <c r="J105" s="1309"/>
      <c r="K105" s="1309"/>
      <c r="L105" s="1309"/>
      <c r="M105" s="1309"/>
      <c r="N105" s="1309"/>
      <c r="O105" s="1309"/>
      <c r="P105" s="1309"/>
      <c r="Q105" s="1309"/>
      <c r="R105" s="1310"/>
      <c r="S105" s="115"/>
    </row>
    <row r="106" spans="3:19" ht="23.25" x14ac:dyDescent="0.35">
      <c r="C106" s="119"/>
      <c r="D106" s="203"/>
      <c r="E106" s="203"/>
      <c r="F106" s="203"/>
      <c r="G106" s="203"/>
      <c r="H106" s="203"/>
      <c r="I106" s="203"/>
      <c r="J106" s="203"/>
      <c r="K106" s="203"/>
      <c r="L106" s="203"/>
      <c r="M106" s="203"/>
      <c r="N106" s="203"/>
      <c r="O106" s="203"/>
      <c r="P106" s="203"/>
      <c r="Q106" s="203"/>
      <c r="R106" s="212"/>
      <c r="S106" s="115"/>
    </row>
    <row r="107" spans="3:19" ht="23.25" x14ac:dyDescent="0.35">
      <c r="C107" s="119"/>
      <c r="D107" s="1320" t="s">
        <v>4621</v>
      </c>
      <c r="E107" s="1321"/>
      <c r="F107" s="1321"/>
      <c r="G107" s="1321"/>
      <c r="H107" s="1321"/>
      <c r="I107" s="1321"/>
      <c r="J107" s="1321"/>
      <c r="K107" s="1321"/>
      <c r="L107" s="1321"/>
      <c r="M107" s="1321"/>
      <c r="N107" s="1321"/>
      <c r="O107" s="1321"/>
      <c r="P107" s="1322"/>
      <c r="Q107" s="215"/>
      <c r="R107" s="204"/>
      <c r="S107" s="115"/>
    </row>
    <row r="108" spans="3:19" ht="47.25" x14ac:dyDescent="0.25">
      <c r="C108" s="119"/>
      <c r="D108" s="122" t="s">
        <v>9</v>
      </c>
      <c r="E108" s="122" t="s">
        <v>10</v>
      </c>
      <c r="F108" s="122" t="s">
        <v>115</v>
      </c>
      <c r="G108" s="121" t="s">
        <v>12</v>
      </c>
      <c r="H108" s="122" t="s">
        <v>71</v>
      </c>
      <c r="I108" s="122" t="s">
        <v>72</v>
      </c>
      <c r="J108" s="122" t="s">
        <v>116</v>
      </c>
      <c r="K108" s="123" t="s">
        <v>73</v>
      </c>
      <c r="L108" s="122" t="s">
        <v>117</v>
      </c>
      <c r="M108" s="122" t="s">
        <v>118</v>
      </c>
      <c r="N108" s="121" t="s">
        <v>47</v>
      </c>
      <c r="O108" s="122" t="s">
        <v>21</v>
      </c>
      <c r="Q108" s="124"/>
      <c r="R108" s="115"/>
      <c r="S108" s="115"/>
    </row>
    <row r="109" spans="3:19" ht="29.45" customHeight="1" x14ac:dyDescent="0.25">
      <c r="C109" s="119"/>
      <c r="D109" s="143">
        <v>1</v>
      </c>
      <c r="E109" s="235" t="s">
        <v>1268</v>
      </c>
      <c r="F109" s="234" t="s">
        <v>1269</v>
      </c>
      <c r="G109" s="232" t="s">
        <v>28</v>
      </c>
      <c r="H109" s="234" t="s">
        <v>1270</v>
      </c>
      <c r="I109" s="234" t="s">
        <v>1089</v>
      </c>
      <c r="J109" s="232" t="s">
        <v>1271</v>
      </c>
      <c r="K109" s="234" t="s">
        <v>1265</v>
      </c>
      <c r="L109" s="234" t="s">
        <v>575</v>
      </c>
      <c r="M109" s="234" t="s">
        <v>1272</v>
      </c>
      <c r="N109" s="239">
        <v>2286833.4</v>
      </c>
      <c r="O109" s="127" t="s">
        <v>1273</v>
      </c>
      <c r="P109" s="165"/>
      <c r="Q109" s="166"/>
      <c r="R109" s="115"/>
      <c r="S109" s="115"/>
    </row>
    <row r="110" spans="3:19" ht="77.25" customHeight="1" x14ac:dyDescent="0.25">
      <c r="C110" s="119"/>
      <c r="D110" s="143">
        <v>2</v>
      </c>
      <c r="E110" s="235" t="s">
        <v>1221</v>
      </c>
      <c r="F110" s="234"/>
      <c r="G110" s="232" t="s">
        <v>136</v>
      </c>
      <c r="H110" s="234" t="s">
        <v>1274</v>
      </c>
      <c r="I110" s="234" t="s">
        <v>1275</v>
      </c>
      <c r="J110" s="232" t="s">
        <v>171</v>
      </c>
      <c r="K110" s="234" t="s">
        <v>124</v>
      </c>
      <c r="L110" s="234" t="s">
        <v>124</v>
      </c>
      <c r="M110" s="234" t="s">
        <v>124</v>
      </c>
      <c r="N110" s="239" t="s">
        <v>124</v>
      </c>
      <c r="O110" s="127" t="s">
        <v>1412</v>
      </c>
      <c r="P110" s="165"/>
      <c r="Q110" s="166"/>
      <c r="R110" s="115"/>
      <c r="S110" s="115"/>
    </row>
    <row r="111" spans="3:19" ht="29.45" customHeight="1" x14ac:dyDescent="0.25">
      <c r="C111" s="119"/>
      <c r="D111" s="143">
        <v>3</v>
      </c>
      <c r="E111" s="235" t="s">
        <v>1281</v>
      </c>
      <c r="F111" s="234" t="s">
        <v>1282</v>
      </c>
      <c r="G111" s="232" t="s">
        <v>28</v>
      </c>
      <c r="H111" s="234" t="s">
        <v>1283</v>
      </c>
      <c r="I111" s="234" t="s">
        <v>1284</v>
      </c>
      <c r="J111" s="232" t="s">
        <v>1271</v>
      </c>
      <c r="K111" s="234" t="s">
        <v>1285</v>
      </c>
      <c r="L111" s="234" t="s">
        <v>1286</v>
      </c>
      <c r="M111" s="234" t="s">
        <v>1287</v>
      </c>
      <c r="N111" s="239" t="s">
        <v>124</v>
      </c>
      <c r="O111" s="135" t="s">
        <v>4622</v>
      </c>
      <c r="P111" s="165"/>
      <c r="Q111" s="166"/>
      <c r="R111" s="115"/>
      <c r="S111" s="115"/>
    </row>
    <row r="112" spans="3:19" ht="40.5" customHeight="1" x14ac:dyDescent="0.25">
      <c r="C112" s="119"/>
      <c r="D112" s="143">
        <v>4</v>
      </c>
      <c r="E112" s="235" t="s">
        <v>1179</v>
      </c>
      <c r="F112" s="234" t="s">
        <v>1288</v>
      </c>
      <c r="G112" s="232" t="s">
        <v>28</v>
      </c>
      <c r="H112" s="234" t="s">
        <v>1289</v>
      </c>
      <c r="I112" s="234" t="s">
        <v>1290</v>
      </c>
      <c r="J112" s="232" t="s">
        <v>171</v>
      </c>
      <c r="K112" s="234" t="s">
        <v>1291</v>
      </c>
      <c r="L112" s="234" t="s">
        <v>1292</v>
      </c>
      <c r="M112" s="234" t="s">
        <v>1293</v>
      </c>
      <c r="N112" s="239">
        <v>374358</v>
      </c>
      <c r="O112" s="127" t="s">
        <v>535</v>
      </c>
      <c r="P112" s="165"/>
      <c r="Q112" s="166"/>
      <c r="R112" s="115"/>
      <c r="S112" s="115"/>
    </row>
    <row r="113" spans="3:19" ht="40.5" customHeight="1" x14ac:dyDescent="0.25">
      <c r="C113" s="119"/>
      <c r="D113" s="143">
        <v>5</v>
      </c>
      <c r="E113" s="235" t="s">
        <v>1294</v>
      </c>
      <c r="F113" s="234" t="s">
        <v>1295</v>
      </c>
      <c r="G113" s="232" t="s">
        <v>121</v>
      </c>
      <c r="H113" s="234" t="s">
        <v>1296</v>
      </c>
      <c r="I113" s="234" t="s">
        <v>276</v>
      </c>
      <c r="J113" s="232"/>
      <c r="K113" s="234" t="s">
        <v>1280</v>
      </c>
      <c r="L113" s="234" t="s">
        <v>1297</v>
      </c>
      <c r="M113" s="234" t="s">
        <v>853</v>
      </c>
      <c r="N113" s="239" t="s">
        <v>1298</v>
      </c>
      <c r="O113" s="127" t="s">
        <v>32</v>
      </c>
      <c r="P113" s="165"/>
      <c r="Q113" s="166"/>
      <c r="R113" s="115"/>
      <c r="S113" s="115"/>
    </row>
    <row r="114" spans="3:19" ht="65.45" customHeight="1" x14ac:dyDescent="0.25">
      <c r="C114" s="119"/>
      <c r="D114" s="143">
        <v>6</v>
      </c>
      <c r="E114" s="235" t="s">
        <v>1415</v>
      </c>
      <c r="F114" s="234" t="s">
        <v>1416</v>
      </c>
      <c r="G114" s="232" t="s">
        <v>28</v>
      </c>
      <c r="H114" s="234" t="s">
        <v>1417</v>
      </c>
      <c r="I114" s="234" t="s">
        <v>1089</v>
      </c>
      <c r="J114" s="232" t="s">
        <v>1418</v>
      </c>
      <c r="K114" s="234" t="s">
        <v>1265</v>
      </c>
      <c r="L114" s="234" t="s">
        <v>575</v>
      </c>
      <c r="M114" s="234" t="s">
        <v>1419</v>
      </c>
      <c r="N114" s="239" t="s">
        <v>1420</v>
      </c>
      <c r="O114" s="234" t="s">
        <v>1273</v>
      </c>
      <c r="P114" s="165"/>
      <c r="Q114" s="166"/>
      <c r="R114" s="115"/>
      <c r="S114" s="115"/>
    </row>
    <row r="115" spans="3:19" ht="65.45" customHeight="1" x14ac:dyDescent="0.25">
      <c r="C115" s="119"/>
      <c r="D115" s="143">
        <v>7</v>
      </c>
      <c r="E115" s="235">
        <v>44434</v>
      </c>
      <c r="F115" s="234" t="s">
        <v>4623</v>
      </c>
      <c r="G115" s="232" t="s">
        <v>121</v>
      </c>
      <c r="H115" s="234" t="s">
        <v>4624</v>
      </c>
      <c r="I115" s="234" t="s">
        <v>4625</v>
      </c>
      <c r="J115" s="232"/>
      <c r="K115" s="234"/>
      <c r="L115" s="234" t="s">
        <v>4626</v>
      </c>
      <c r="M115" s="234" t="s">
        <v>4627</v>
      </c>
      <c r="N115" s="239" t="s">
        <v>4628</v>
      </c>
      <c r="O115" s="135" t="s">
        <v>4629</v>
      </c>
      <c r="P115" s="165"/>
      <c r="Q115" s="166"/>
      <c r="R115" s="115"/>
      <c r="S115" s="115"/>
    </row>
    <row r="116" spans="3:19" ht="65.45" customHeight="1" x14ac:dyDescent="0.25">
      <c r="C116" s="119"/>
      <c r="D116" s="143">
        <v>8</v>
      </c>
      <c r="E116" s="235">
        <v>44434</v>
      </c>
      <c r="F116" s="234" t="s">
        <v>4630</v>
      </c>
      <c r="G116" s="232" t="s">
        <v>121</v>
      </c>
      <c r="H116" s="234" t="s">
        <v>4631</v>
      </c>
      <c r="I116" s="234" t="s">
        <v>4582</v>
      </c>
      <c r="J116" s="232" t="s">
        <v>171</v>
      </c>
      <c r="K116" s="234" t="s">
        <v>4632</v>
      </c>
      <c r="L116" s="234" t="s">
        <v>171</v>
      </c>
      <c r="M116" s="234" t="s">
        <v>171</v>
      </c>
      <c r="N116" s="239" t="s">
        <v>4584</v>
      </c>
      <c r="O116" s="135" t="s">
        <v>4633</v>
      </c>
      <c r="P116" s="165"/>
      <c r="Q116" s="166"/>
      <c r="R116" s="115"/>
      <c r="S116" s="115"/>
    </row>
    <row r="117" spans="3:19" ht="65.45" customHeight="1" x14ac:dyDescent="0.25">
      <c r="C117" s="119"/>
      <c r="D117" s="143">
        <v>9</v>
      </c>
      <c r="E117" s="235">
        <v>44434</v>
      </c>
      <c r="F117" s="234" t="s">
        <v>4569</v>
      </c>
      <c r="G117" s="232" t="s">
        <v>121</v>
      </c>
      <c r="H117" s="234" t="s">
        <v>4570</v>
      </c>
      <c r="I117" s="234" t="s">
        <v>4529</v>
      </c>
      <c r="J117" s="232" t="s">
        <v>4571</v>
      </c>
      <c r="K117" s="234" t="s">
        <v>4530</v>
      </c>
      <c r="L117" s="234" t="s">
        <v>4572</v>
      </c>
      <c r="M117" s="234" t="s">
        <v>4573</v>
      </c>
      <c r="N117" s="239" t="s">
        <v>4574</v>
      </c>
      <c r="O117" s="135" t="s">
        <v>185</v>
      </c>
      <c r="P117" s="165"/>
      <c r="Q117" s="166"/>
      <c r="R117" s="115"/>
      <c r="S117" s="115"/>
    </row>
    <row r="118" spans="3:19" ht="65.45" customHeight="1" x14ac:dyDescent="0.25">
      <c r="C118" s="119"/>
      <c r="D118" s="143">
        <v>10</v>
      </c>
      <c r="E118" s="235">
        <v>44434</v>
      </c>
      <c r="F118" s="234" t="s">
        <v>4528</v>
      </c>
      <c r="G118" s="232" t="s">
        <v>121</v>
      </c>
      <c r="H118" s="234" t="s">
        <v>2036</v>
      </c>
      <c r="I118" s="234" t="s">
        <v>4529</v>
      </c>
      <c r="J118" s="232"/>
      <c r="K118" s="234" t="s">
        <v>4530</v>
      </c>
      <c r="L118" s="234" t="s">
        <v>4531</v>
      </c>
      <c r="M118" s="234" t="s">
        <v>1554</v>
      </c>
      <c r="N118" s="239" t="s">
        <v>4532</v>
      </c>
      <c r="O118" s="135" t="s">
        <v>4576</v>
      </c>
      <c r="P118" s="165"/>
      <c r="Q118" s="166"/>
      <c r="R118" s="115"/>
      <c r="S118" s="115"/>
    </row>
    <row r="119" spans="3:19" ht="65.45" customHeight="1" x14ac:dyDescent="0.25">
      <c r="C119" s="119"/>
      <c r="D119" s="143">
        <v>11</v>
      </c>
      <c r="E119" s="202" t="s">
        <v>1268</v>
      </c>
      <c r="F119" s="135" t="s">
        <v>4634</v>
      </c>
      <c r="G119" s="230" t="s">
        <v>4635</v>
      </c>
      <c r="H119" s="135" t="s">
        <v>4636</v>
      </c>
      <c r="I119" s="135" t="s">
        <v>4637</v>
      </c>
      <c r="J119" s="230" t="s">
        <v>159</v>
      </c>
      <c r="K119" s="135" t="s">
        <v>4638</v>
      </c>
      <c r="L119" s="135"/>
      <c r="M119" s="135" t="s">
        <v>4639</v>
      </c>
      <c r="N119" s="240" t="s">
        <v>4640</v>
      </c>
      <c r="O119" s="135" t="s">
        <v>4641</v>
      </c>
      <c r="P119" s="165"/>
      <c r="Q119" s="166"/>
      <c r="R119" s="115"/>
      <c r="S119" s="115"/>
    </row>
    <row r="120" spans="3:19" ht="65.45" customHeight="1" x14ac:dyDescent="0.25">
      <c r="C120" s="119"/>
      <c r="D120" s="143">
        <v>12</v>
      </c>
      <c r="E120" s="202" t="s">
        <v>1268</v>
      </c>
      <c r="F120" s="135" t="s">
        <v>4634</v>
      </c>
      <c r="G120" s="230" t="s">
        <v>4635</v>
      </c>
      <c r="H120" s="135" t="s">
        <v>4642</v>
      </c>
      <c r="I120" s="135" t="s">
        <v>4637</v>
      </c>
      <c r="J120" s="230" t="s">
        <v>159</v>
      </c>
      <c r="K120" s="135" t="s">
        <v>4638</v>
      </c>
      <c r="L120" s="135"/>
      <c r="M120" s="135" t="s">
        <v>4643</v>
      </c>
      <c r="N120" s="240" t="s">
        <v>4640</v>
      </c>
      <c r="O120" s="135" t="s">
        <v>4641</v>
      </c>
      <c r="P120" s="165"/>
      <c r="Q120" s="166"/>
      <c r="R120" s="115"/>
      <c r="S120" s="115"/>
    </row>
    <row r="121" spans="3:19" ht="65.45" customHeight="1" x14ac:dyDescent="0.25">
      <c r="C121" s="119"/>
      <c r="D121" s="143">
        <v>13</v>
      </c>
      <c r="E121" s="202" t="s">
        <v>1268</v>
      </c>
      <c r="F121" s="135" t="s">
        <v>4634</v>
      </c>
      <c r="G121" s="230" t="s">
        <v>4635</v>
      </c>
      <c r="H121" s="135" t="s">
        <v>4644</v>
      </c>
      <c r="I121" s="135" t="s">
        <v>4637</v>
      </c>
      <c r="J121" s="230" t="s">
        <v>159</v>
      </c>
      <c r="K121" s="135" t="s">
        <v>4638</v>
      </c>
      <c r="L121" s="135"/>
      <c r="M121" s="135" t="s">
        <v>4645</v>
      </c>
      <c r="N121" s="240" t="s">
        <v>4640</v>
      </c>
      <c r="O121" s="135" t="s">
        <v>4641</v>
      </c>
      <c r="P121" s="165"/>
      <c r="Q121" s="166"/>
      <c r="R121" s="115"/>
      <c r="S121" s="115"/>
    </row>
    <row r="122" spans="3:19" ht="65.45" customHeight="1" x14ac:dyDescent="0.25">
      <c r="C122" s="119"/>
      <c r="D122" s="143">
        <v>14</v>
      </c>
      <c r="E122" s="202" t="s">
        <v>4577</v>
      </c>
      <c r="F122" s="135" t="s">
        <v>4578</v>
      </c>
      <c r="G122" s="230" t="s">
        <v>121</v>
      </c>
      <c r="H122" s="135" t="s">
        <v>4646</v>
      </c>
      <c r="I122" s="135" t="s">
        <v>4579</v>
      </c>
      <c r="J122" s="230" t="s">
        <v>159</v>
      </c>
      <c r="K122" s="135"/>
      <c r="L122" s="135"/>
      <c r="M122" s="135"/>
      <c r="N122" s="240"/>
      <c r="O122" s="135" t="s">
        <v>4629</v>
      </c>
      <c r="P122" s="165"/>
      <c r="Q122" s="166"/>
      <c r="R122" s="115"/>
      <c r="S122" s="115"/>
    </row>
    <row r="123" spans="3:19" ht="65.45" customHeight="1" x14ac:dyDescent="0.25">
      <c r="C123" s="119"/>
      <c r="D123" s="143">
        <v>15</v>
      </c>
      <c r="E123" s="202" t="s">
        <v>4577</v>
      </c>
      <c r="F123" s="135" t="s">
        <v>4578</v>
      </c>
      <c r="G123" s="230" t="s">
        <v>121</v>
      </c>
      <c r="H123" s="135" t="s">
        <v>2622</v>
      </c>
      <c r="I123" s="135" t="s">
        <v>4579</v>
      </c>
      <c r="J123" s="230" t="s">
        <v>159</v>
      </c>
      <c r="K123" s="135"/>
      <c r="L123" s="135"/>
      <c r="M123" s="135"/>
      <c r="N123" s="240"/>
      <c r="O123" s="135" t="s">
        <v>185</v>
      </c>
      <c r="P123" s="165"/>
      <c r="Q123" s="166"/>
      <c r="R123" s="115"/>
      <c r="S123" s="115"/>
    </row>
    <row r="124" spans="3:19" ht="65.45" customHeight="1" x14ac:dyDescent="0.25">
      <c r="C124" s="119"/>
      <c r="D124" s="143">
        <v>16</v>
      </c>
      <c r="E124" s="202">
        <v>44447</v>
      </c>
      <c r="F124" s="135" t="s">
        <v>4580</v>
      </c>
      <c r="G124" s="230" t="s">
        <v>121</v>
      </c>
      <c r="H124" s="135" t="s">
        <v>4581</v>
      </c>
      <c r="I124" s="135" t="s">
        <v>4582</v>
      </c>
      <c r="J124" s="230"/>
      <c r="K124" s="135" t="s">
        <v>4583</v>
      </c>
      <c r="L124" s="135"/>
      <c r="M124" s="135"/>
      <c r="N124" s="240" t="s">
        <v>4584</v>
      </c>
      <c r="O124" s="135" t="s">
        <v>32</v>
      </c>
      <c r="P124" s="165"/>
      <c r="Q124" s="166"/>
      <c r="R124" s="115"/>
      <c r="S124" s="115"/>
    </row>
    <row r="125" spans="3:19" ht="65.45" customHeight="1" x14ac:dyDescent="0.25">
      <c r="C125" s="119"/>
      <c r="D125" s="143">
        <v>17</v>
      </c>
      <c r="E125" s="202" t="s">
        <v>1457</v>
      </c>
      <c r="F125" s="135" t="s">
        <v>4586</v>
      </c>
      <c r="G125" s="230" t="s">
        <v>526</v>
      </c>
      <c r="H125" s="135" t="s">
        <v>4587</v>
      </c>
      <c r="I125" s="135" t="s">
        <v>295</v>
      </c>
      <c r="J125" s="230" t="s">
        <v>4588</v>
      </c>
      <c r="K125" s="135" t="s">
        <v>4589</v>
      </c>
      <c r="L125" s="135" t="s">
        <v>4537</v>
      </c>
      <c r="M125" s="135" t="s">
        <v>4590</v>
      </c>
      <c r="N125" s="240" t="s">
        <v>4591</v>
      </c>
      <c r="O125" s="135" t="s">
        <v>4647</v>
      </c>
      <c r="P125" s="165"/>
      <c r="Q125" s="166"/>
      <c r="R125" s="115"/>
      <c r="S125" s="115"/>
    </row>
    <row r="126" spans="3:19" ht="65.45" customHeight="1" x14ac:dyDescent="0.25">
      <c r="C126" s="119"/>
      <c r="D126" s="143">
        <v>18</v>
      </c>
      <c r="E126" s="202" t="s">
        <v>1457</v>
      </c>
      <c r="F126" s="135" t="s">
        <v>4534</v>
      </c>
      <c r="G126" s="230" t="s">
        <v>526</v>
      </c>
      <c r="H126" s="135" t="s">
        <v>4535</v>
      </c>
      <c r="I126" s="135" t="s">
        <v>295</v>
      </c>
      <c r="J126" s="230" t="s">
        <v>4536</v>
      </c>
      <c r="K126" s="135" t="s">
        <v>844</v>
      </c>
      <c r="L126" s="135" t="s">
        <v>4537</v>
      </c>
      <c r="M126" s="135" t="s">
        <v>4538</v>
      </c>
      <c r="N126" s="240" t="s">
        <v>4539</v>
      </c>
      <c r="O126" s="135" t="s">
        <v>4647</v>
      </c>
      <c r="P126" s="165"/>
      <c r="Q126" s="166"/>
      <c r="R126" s="115"/>
      <c r="S126" s="115"/>
    </row>
    <row r="127" spans="3:19" ht="65.45" customHeight="1" x14ac:dyDescent="0.25">
      <c r="C127" s="119"/>
      <c r="D127" s="143">
        <v>19</v>
      </c>
      <c r="E127" s="202">
        <v>44447</v>
      </c>
      <c r="F127" s="135" t="s">
        <v>4592</v>
      </c>
      <c r="G127" s="230" t="s">
        <v>121</v>
      </c>
      <c r="H127" s="135" t="s">
        <v>2664</v>
      </c>
      <c r="I127" s="135" t="s">
        <v>4593</v>
      </c>
      <c r="J127" s="230"/>
      <c r="K127" s="135" t="s">
        <v>4530</v>
      </c>
      <c r="L127" s="135" t="s">
        <v>4594</v>
      </c>
      <c r="M127" s="135" t="s">
        <v>4595</v>
      </c>
      <c r="N127" s="240" t="s">
        <v>4596</v>
      </c>
      <c r="O127" s="135" t="s">
        <v>32</v>
      </c>
      <c r="P127" s="165"/>
      <c r="Q127" s="166"/>
      <c r="R127" s="115"/>
      <c r="S127" s="115"/>
    </row>
    <row r="128" spans="3:19" ht="65.45" customHeight="1" x14ac:dyDescent="0.25">
      <c r="C128" s="119"/>
      <c r="D128" s="142">
        <v>20</v>
      </c>
      <c r="E128" s="224" t="s">
        <v>210</v>
      </c>
      <c r="F128" s="127" t="s">
        <v>211</v>
      </c>
      <c r="G128" s="227" t="s">
        <v>136</v>
      </c>
      <c r="H128" s="127" t="s">
        <v>212</v>
      </c>
      <c r="I128" s="127" t="s">
        <v>213</v>
      </c>
      <c r="J128" s="227" t="s">
        <v>214</v>
      </c>
      <c r="K128" s="127" t="s">
        <v>90</v>
      </c>
      <c r="L128" s="127" t="s">
        <v>215</v>
      </c>
      <c r="M128" s="127" t="s">
        <v>216</v>
      </c>
      <c r="N128" s="238" t="s">
        <v>1421</v>
      </c>
      <c r="O128" s="135" t="s">
        <v>4648</v>
      </c>
      <c r="P128" s="165"/>
      <c r="Q128" s="166"/>
      <c r="R128" s="115"/>
      <c r="S128" s="115"/>
    </row>
    <row r="129" spans="3:19" ht="65.45" customHeight="1" x14ac:dyDescent="0.25">
      <c r="C129" s="119"/>
      <c r="D129" s="142">
        <v>21</v>
      </c>
      <c r="E129" s="224" t="s">
        <v>210</v>
      </c>
      <c r="F129" s="127" t="s">
        <v>218</v>
      </c>
      <c r="G129" s="227" t="s">
        <v>136</v>
      </c>
      <c r="H129" s="127" t="s">
        <v>219</v>
      </c>
      <c r="I129" s="127" t="s">
        <v>220</v>
      </c>
      <c r="J129" s="227" t="s">
        <v>221</v>
      </c>
      <c r="K129" s="127" t="s">
        <v>90</v>
      </c>
      <c r="L129" s="127" t="s">
        <v>222</v>
      </c>
      <c r="M129" s="127" t="s">
        <v>223</v>
      </c>
      <c r="N129" s="238" t="s">
        <v>1422</v>
      </c>
      <c r="O129" s="135" t="s">
        <v>4648</v>
      </c>
      <c r="P129" s="165"/>
      <c r="Q129" s="166"/>
      <c r="R129" s="115"/>
      <c r="S129" s="115"/>
    </row>
    <row r="130" spans="3:19" ht="65.45" customHeight="1" x14ac:dyDescent="0.25">
      <c r="C130" s="119"/>
      <c r="D130" s="142">
        <v>22</v>
      </c>
      <c r="E130" s="224">
        <v>44218</v>
      </c>
      <c r="F130" s="127" t="s">
        <v>225</v>
      </c>
      <c r="G130" s="227" t="s">
        <v>136</v>
      </c>
      <c r="H130" s="127" t="s">
        <v>226</v>
      </c>
      <c r="I130" s="127" t="s">
        <v>227</v>
      </c>
      <c r="J130" s="227" t="s">
        <v>228</v>
      </c>
      <c r="K130" s="127" t="s">
        <v>1424</v>
      </c>
      <c r="L130" s="127" t="s">
        <v>230</v>
      </c>
      <c r="M130" s="127" t="s">
        <v>231</v>
      </c>
      <c r="N130" s="238" t="s">
        <v>232</v>
      </c>
      <c r="O130" s="135" t="s">
        <v>4648</v>
      </c>
      <c r="P130" s="165"/>
      <c r="Q130" s="166"/>
      <c r="R130" s="115"/>
      <c r="S130" s="115"/>
    </row>
    <row r="131" spans="3:19" ht="78.75" customHeight="1" x14ac:dyDescent="0.25">
      <c r="C131" s="119"/>
      <c r="D131" s="142">
        <v>23</v>
      </c>
      <c r="E131" s="127" t="s">
        <v>242</v>
      </c>
      <c r="F131" s="127" t="s">
        <v>243</v>
      </c>
      <c r="G131" s="227" t="s">
        <v>23</v>
      </c>
      <c r="H131" s="127" t="s">
        <v>244</v>
      </c>
      <c r="I131" s="127" t="s">
        <v>245</v>
      </c>
      <c r="J131" s="227" t="s">
        <v>246</v>
      </c>
      <c r="K131" s="127" t="s">
        <v>90</v>
      </c>
      <c r="L131" s="127" t="s">
        <v>756</v>
      </c>
      <c r="M131" s="127" t="s">
        <v>750</v>
      </c>
      <c r="N131" s="238"/>
      <c r="O131" s="127" t="s">
        <v>1317</v>
      </c>
      <c r="Q131" s="131"/>
      <c r="R131" s="115"/>
      <c r="S131" s="115"/>
    </row>
    <row r="132" spans="3:19" ht="60" customHeight="1" x14ac:dyDescent="0.25">
      <c r="C132" s="119"/>
      <c r="D132" s="142">
        <v>24</v>
      </c>
      <c r="E132" s="127" t="s">
        <v>248</v>
      </c>
      <c r="F132" s="127" t="s">
        <v>905</v>
      </c>
      <c r="G132" s="227" t="s">
        <v>23</v>
      </c>
      <c r="H132" s="127" t="s">
        <v>249</v>
      </c>
      <c r="I132" s="127" t="s">
        <v>250</v>
      </c>
      <c r="J132" s="227" t="s">
        <v>251</v>
      </c>
      <c r="K132" s="127" t="s">
        <v>252</v>
      </c>
      <c r="L132" s="127" t="s">
        <v>1318</v>
      </c>
      <c r="M132" s="127" t="s">
        <v>1319</v>
      </c>
      <c r="N132" s="238"/>
      <c r="O132" s="127" t="s">
        <v>1320</v>
      </c>
      <c r="Q132" s="131"/>
      <c r="R132" s="115"/>
      <c r="S132" s="115"/>
    </row>
    <row r="133" spans="3:19" ht="60" customHeight="1" x14ac:dyDescent="0.25">
      <c r="C133" s="119"/>
      <c r="D133" s="142">
        <v>25</v>
      </c>
      <c r="E133" s="127" t="s">
        <v>1031</v>
      </c>
      <c r="F133" s="127" t="s">
        <v>1096</v>
      </c>
      <c r="G133" s="227" t="s">
        <v>136</v>
      </c>
      <c r="H133" s="127" t="s">
        <v>1097</v>
      </c>
      <c r="I133" s="127" t="s">
        <v>1098</v>
      </c>
      <c r="J133" s="227" t="s">
        <v>1099</v>
      </c>
      <c r="K133" s="127" t="s">
        <v>90</v>
      </c>
      <c r="L133" s="127" t="s">
        <v>1100</v>
      </c>
      <c r="M133" s="127" t="s">
        <v>1101</v>
      </c>
      <c r="N133" s="238" t="s">
        <v>1102</v>
      </c>
      <c r="O133" s="135" t="s">
        <v>4648</v>
      </c>
      <c r="Q133" s="131"/>
      <c r="R133" s="115"/>
      <c r="S133" s="115"/>
    </row>
    <row r="134" spans="3:19" ht="153" customHeight="1" x14ac:dyDescent="0.25">
      <c r="C134" s="119"/>
      <c r="D134" s="142">
        <v>26</v>
      </c>
      <c r="E134" s="127" t="s">
        <v>1179</v>
      </c>
      <c r="F134" s="127" t="s">
        <v>1322</v>
      </c>
      <c r="G134" s="130" t="s">
        <v>23</v>
      </c>
      <c r="H134" s="238" t="s">
        <v>1323</v>
      </c>
      <c r="I134" s="127" t="s">
        <v>1324</v>
      </c>
      <c r="J134" s="130" t="s">
        <v>1325</v>
      </c>
      <c r="K134" s="127" t="s">
        <v>1326</v>
      </c>
      <c r="L134" s="127" t="s">
        <v>821</v>
      </c>
      <c r="M134" s="130" t="s">
        <v>1327</v>
      </c>
      <c r="N134" s="238" t="s">
        <v>1328</v>
      </c>
      <c r="O134" s="127" t="s">
        <v>4649</v>
      </c>
      <c r="P134" s="145"/>
      <c r="Q134" s="145"/>
      <c r="R134" s="115"/>
      <c r="S134" s="115"/>
    </row>
    <row r="135" spans="3:19" ht="64.5" customHeight="1" x14ac:dyDescent="0.25">
      <c r="C135" s="119"/>
      <c r="D135" s="142">
        <v>27</v>
      </c>
      <c r="E135" s="127" t="s">
        <v>1179</v>
      </c>
      <c r="F135" s="127" t="s">
        <v>1322</v>
      </c>
      <c r="G135" s="130" t="s">
        <v>23</v>
      </c>
      <c r="H135" s="238" t="s">
        <v>1329</v>
      </c>
      <c r="I135" s="127" t="s">
        <v>1324</v>
      </c>
      <c r="J135" s="130" t="s">
        <v>1330</v>
      </c>
      <c r="K135" s="127" t="s">
        <v>1326</v>
      </c>
      <c r="L135" s="127" t="s">
        <v>821</v>
      </c>
      <c r="M135" s="130" t="s">
        <v>1331</v>
      </c>
      <c r="N135" s="238" t="s">
        <v>1328</v>
      </c>
      <c r="O135" s="135" t="s">
        <v>4650</v>
      </c>
      <c r="P135" s="145"/>
      <c r="Q135" s="145"/>
      <c r="R135" s="115"/>
      <c r="S135" s="115"/>
    </row>
    <row r="136" spans="3:19" ht="118.5" customHeight="1" x14ac:dyDescent="0.25">
      <c r="C136" s="119"/>
      <c r="D136" s="142">
        <v>28</v>
      </c>
      <c r="E136" s="127" t="s">
        <v>1179</v>
      </c>
      <c r="F136" s="127" t="s">
        <v>1322</v>
      </c>
      <c r="G136" s="130" t="s">
        <v>23</v>
      </c>
      <c r="H136" s="238" t="s">
        <v>1332</v>
      </c>
      <c r="I136" s="127" t="s">
        <v>1324</v>
      </c>
      <c r="J136" s="130" t="s">
        <v>1333</v>
      </c>
      <c r="K136" s="127" t="s">
        <v>1326</v>
      </c>
      <c r="L136" s="127" t="s">
        <v>821</v>
      </c>
      <c r="M136" s="130" t="s">
        <v>1334</v>
      </c>
      <c r="N136" s="238" t="s">
        <v>1328</v>
      </c>
      <c r="O136" s="135" t="s">
        <v>4650</v>
      </c>
      <c r="P136" s="145"/>
      <c r="Q136" s="145"/>
      <c r="R136" s="115"/>
      <c r="S136" s="115"/>
    </row>
    <row r="137" spans="3:19" ht="70.5" customHeight="1" x14ac:dyDescent="0.25">
      <c r="C137" s="119"/>
      <c r="D137" s="142">
        <v>29</v>
      </c>
      <c r="E137" s="127" t="s">
        <v>1179</v>
      </c>
      <c r="F137" s="127" t="s">
        <v>1322</v>
      </c>
      <c r="G137" s="130" t="s">
        <v>23</v>
      </c>
      <c r="H137" s="238" t="s">
        <v>1335</v>
      </c>
      <c r="I137" s="127" t="s">
        <v>1324</v>
      </c>
      <c r="J137" s="130" t="s">
        <v>1336</v>
      </c>
      <c r="K137" s="127" t="s">
        <v>1326</v>
      </c>
      <c r="L137" s="127" t="s">
        <v>821</v>
      </c>
      <c r="M137" s="130" t="s">
        <v>1337</v>
      </c>
      <c r="N137" s="238" t="s">
        <v>1328</v>
      </c>
      <c r="O137" s="135" t="s">
        <v>4650</v>
      </c>
      <c r="P137" s="145"/>
      <c r="Q137" s="145"/>
      <c r="R137" s="115"/>
      <c r="S137" s="115"/>
    </row>
    <row r="138" spans="3:19" ht="70.5" customHeight="1" x14ac:dyDescent="0.25">
      <c r="C138" s="119"/>
      <c r="D138" s="142">
        <v>30</v>
      </c>
      <c r="E138" s="127" t="s">
        <v>1179</v>
      </c>
      <c r="F138" s="127" t="s">
        <v>1322</v>
      </c>
      <c r="G138" s="227" t="s">
        <v>23</v>
      </c>
      <c r="H138" s="127" t="s">
        <v>1338</v>
      </c>
      <c r="I138" s="127" t="s">
        <v>1339</v>
      </c>
      <c r="J138" s="227" t="s">
        <v>1340</v>
      </c>
      <c r="K138" s="127" t="s">
        <v>90</v>
      </c>
      <c r="L138" s="127" t="s">
        <v>821</v>
      </c>
      <c r="M138" s="238" t="s">
        <v>821</v>
      </c>
      <c r="N138" s="127" t="s">
        <v>821</v>
      </c>
      <c r="O138" s="135" t="s">
        <v>4650</v>
      </c>
      <c r="P138" s="145"/>
      <c r="Q138" s="145"/>
      <c r="R138" s="115"/>
      <c r="S138" s="115"/>
    </row>
    <row r="139" spans="3:19" ht="70.5" customHeight="1" x14ac:dyDescent="0.25">
      <c r="C139" s="119"/>
      <c r="D139" s="142">
        <v>31</v>
      </c>
      <c r="E139" s="127" t="s">
        <v>1425</v>
      </c>
      <c r="F139" s="127" t="s">
        <v>1426</v>
      </c>
      <c r="G139" s="227" t="s">
        <v>23</v>
      </c>
      <c r="H139" s="127" t="s">
        <v>1427</v>
      </c>
      <c r="I139" s="127" t="s">
        <v>1339</v>
      </c>
      <c r="J139" s="227" t="s">
        <v>1340</v>
      </c>
      <c r="K139" s="127" t="s">
        <v>953</v>
      </c>
      <c r="L139" s="127" t="s">
        <v>821</v>
      </c>
      <c r="M139" s="238" t="s">
        <v>1428</v>
      </c>
      <c r="N139" s="127" t="s">
        <v>1429</v>
      </c>
      <c r="O139" s="135" t="s">
        <v>4650</v>
      </c>
      <c r="P139" s="145"/>
      <c r="Q139" s="145"/>
      <c r="R139" s="115"/>
      <c r="S139" s="115"/>
    </row>
    <row r="140" spans="3:19" ht="70.5" customHeight="1" x14ac:dyDescent="0.25">
      <c r="C140" s="119"/>
      <c r="D140" s="142">
        <v>32</v>
      </c>
      <c r="E140" s="135" t="s">
        <v>1602</v>
      </c>
      <c r="F140" s="135" t="s">
        <v>4598</v>
      </c>
      <c r="G140" s="230" t="s">
        <v>23</v>
      </c>
      <c r="H140" s="135" t="s">
        <v>4599</v>
      </c>
      <c r="I140" s="135" t="s">
        <v>1339</v>
      </c>
      <c r="J140" s="230" t="s">
        <v>4600</v>
      </c>
      <c r="K140" s="135" t="s">
        <v>4601</v>
      </c>
      <c r="L140" s="135" t="s">
        <v>4602</v>
      </c>
      <c r="M140" s="240" t="s">
        <v>4603</v>
      </c>
      <c r="N140" s="135" t="s">
        <v>4604</v>
      </c>
      <c r="O140" s="127" t="s">
        <v>4651</v>
      </c>
      <c r="P140" s="145"/>
      <c r="Q140" s="145"/>
      <c r="R140" s="115"/>
      <c r="S140" s="115"/>
    </row>
    <row r="141" spans="3:19" ht="16.5" thickBot="1" x14ac:dyDescent="0.3">
      <c r="C141" s="119"/>
      <c r="D141" s="145"/>
      <c r="E141" s="124"/>
      <c r="F141" s="124"/>
      <c r="G141" s="124"/>
      <c r="H141" s="145"/>
      <c r="I141" s="124"/>
      <c r="J141" s="124"/>
      <c r="K141" s="124"/>
      <c r="L141" s="145"/>
      <c r="M141" s="124"/>
      <c r="N141" s="124"/>
      <c r="O141" s="124"/>
      <c r="P141" s="145"/>
      <c r="Q141" s="145"/>
      <c r="R141" s="115"/>
      <c r="S141" s="115"/>
    </row>
    <row r="142" spans="3:19" ht="24" thickBot="1" x14ac:dyDescent="0.4">
      <c r="C142" s="119"/>
      <c r="D142" s="1308" t="s">
        <v>321</v>
      </c>
      <c r="E142" s="1309"/>
      <c r="F142" s="1309"/>
      <c r="G142" s="1309"/>
      <c r="H142" s="1309"/>
      <c r="I142" s="1309"/>
      <c r="J142" s="1309"/>
      <c r="K142" s="1309"/>
      <c r="L142" s="1309"/>
      <c r="M142" s="1309"/>
      <c r="N142" s="1309"/>
      <c r="O142" s="1309"/>
      <c r="P142" s="1309"/>
      <c r="Q142" s="1309"/>
      <c r="R142" s="1310"/>
      <c r="S142" s="115"/>
    </row>
    <row r="143" spans="3:19" ht="23.25" x14ac:dyDescent="0.35">
      <c r="C143" s="119"/>
      <c r="D143" s="203"/>
      <c r="E143" s="203"/>
      <c r="F143" s="203"/>
      <c r="G143" s="203"/>
      <c r="H143" s="203"/>
      <c r="I143" s="203"/>
      <c r="J143" s="203"/>
      <c r="K143" s="203"/>
      <c r="L143" s="203"/>
      <c r="M143" s="203"/>
      <c r="N143" s="203"/>
      <c r="O143" s="203"/>
      <c r="P143" s="203"/>
      <c r="Q143" s="203"/>
      <c r="R143" s="212"/>
      <c r="S143" s="115"/>
    </row>
    <row r="144" spans="3:19" ht="23.25" x14ac:dyDescent="0.35">
      <c r="C144" s="119"/>
      <c r="D144" s="1323" t="s">
        <v>4652</v>
      </c>
      <c r="E144" s="1324"/>
      <c r="F144" s="1324"/>
      <c r="G144" s="1324"/>
      <c r="H144" s="1324"/>
      <c r="I144" s="1324"/>
      <c r="J144" s="1324"/>
      <c r="K144" s="1324"/>
      <c r="L144" s="203"/>
      <c r="M144" s="203"/>
      <c r="N144" s="203"/>
      <c r="O144" s="203"/>
      <c r="P144" s="203"/>
      <c r="Q144" s="203"/>
      <c r="R144" s="212"/>
      <c r="S144" s="115"/>
    </row>
    <row r="145" spans="3:19" x14ac:dyDescent="0.25">
      <c r="C145" s="119"/>
      <c r="D145" s="122" t="s">
        <v>9</v>
      </c>
      <c r="E145" s="122" t="s">
        <v>59</v>
      </c>
      <c r="F145" s="122" t="s">
        <v>12</v>
      </c>
      <c r="G145" s="121" t="s">
        <v>71</v>
      </c>
      <c r="H145" s="122" t="s">
        <v>106</v>
      </c>
      <c r="I145" s="122" t="s">
        <v>73</v>
      </c>
      <c r="J145" s="122" t="s">
        <v>323</v>
      </c>
      <c r="K145" s="122" t="s">
        <v>21</v>
      </c>
      <c r="L145" s="24"/>
      <c r="M145" s="24"/>
      <c r="N145" s="24"/>
      <c r="O145" s="24"/>
      <c r="P145" s="24"/>
      <c r="Q145" s="24"/>
      <c r="R145" s="25"/>
      <c r="S145" s="115"/>
    </row>
    <row r="146" spans="3:19" x14ac:dyDescent="0.25">
      <c r="C146" s="119"/>
      <c r="D146" s="175">
        <v>1</v>
      </c>
      <c r="E146" s="144" t="s">
        <v>1115</v>
      </c>
      <c r="F146" s="144" t="s">
        <v>28</v>
      </c>
      <c r="G146" s="159" t="s">
        <v>1116</v>
      </c>
      <c r="H146" s="144" t="s">
        <v>1117</v>
      </c>
      <c r="I146" s="144"/>
      <c r="J146" s="144"/>
      <c r="K146" s="176" t="s">
        <v>329</v>
      </c>
      <c r="L146" s="24"/>
      <c r="M146" s="24"/>
      <c r="N146" s="24"/>
      <c r="O146" s="24"/>
      <c r="P146" s="24"/>
      <c r="Q146" s="24"/>
      <c r="R146" s="25"/>
      <c r="S146" s="115"/>
    </row>
    <row r="147" spans="3:19" x14ac:dyDescent="0.25">
      <c r="C147" s="119"/>
      <c r="D147" s="175">
        <v>2</v>
      </c>
      <c r="E147" s="144" t="s">
        <v>739</v>
      </c>
      <c r="F147" s="144" t="s">
        <v>136</v>
      </c>
      <c r="G147" s="159" t="s">
        <v>559</v>
      </c>
      <c r="H147" s="144" t="s">
        <v>1342</v>
      </c>
      <c r="I147" s="144" t="s">
        <v>1343</v>
      </c>
      <c r="J147" s="144">
        <v>11</v>
      </c>
      <c r="K147" s="176" t="s">
        <v>112</v>
      </c>
      <c r="L147" s="24"/>
      <c r="M147" s="24"/>
      <c r="N147" s="24"/>
      <c r="O147" s="24"/>
      <c r="P147" s="24"/>
      <c r="Q147" s="24"/>
      <c r="R147" s="25"/>
      <c r="S147" s="115"/>
    </row>
    <row r="148" spans="3:19" x14ac:dyDescent="0.25">
      <c r="C148" s="119"/>
      <c r="D148" s="175">
        <v>3</v>
      </c>
      <c r="E148" s="144"/>
      <c r="F148" s="144" t="s">
        <v>136</v>
      </c>
      <c r="G148" s="159" t="s">
        <v>1348</v>
      </c>
      <c r="H148" s="144" t="s">
        <v>1349</v>
      </c>
      <c r="I148" s="144" t="s">
        <v>1350</v>
      </c>
      <c r="J148" s="144">
        <v>6</v>
      </c>
      <c r="K148" s="109" t="s">
        <v>1431</v>
      </c>
      <c r="L148" s="24"/>
      <c r="M148" s="24"/>
      <c r="N148" s="24"/>
      <c r="O148" s="24"/>
      <c r="P148" s="24"/>
      <c r="Q148" s="24"/>
      <c r="R148" s="25"/>
      <c r="S148" s="115"/>
    </row>
    <row r="149" spans="3:19" x14ac:dyDescent="0.25">
      <c r="C149" s="119"/>
      <c r="D149" s="175">
        <v>4</v>
      </c>
      <c r="E149" s="144" t="s">
        <v>4544</v>
      </c>
      <c r="F149" s="144" t="s">
        <v>28</v>
      </c>
      <c r="G149" s="159" t="s">
        <v>1088</v>
      </c>
      <c r="H149" s="144" t="s">
        <v>1354</v>
      </c>
      <c r="I149" s="144"/>
      <c r="J149" s="144">
        <v>7</v>
      </c>
      <c r="K149" s="176" t="s">
        <v>329</v>
      </c>
      <c r="L149" s="24"/>
      <c r="M149" s="24"/>
      <c r="N149" s="24"/>
      <c r="O149" s="24"/>
      <c r="P149" s="24"/>
      <c r="Q149" s="24"/>
      <c r="R149" s="25"/>
      <c r="S149" s="115"/>
    </row>
    <row r="150" spans="3:19" x14ac:dyDescent="0.25">
      <c r="C150" s="119"/>
      <c r="D150" s="175">
        <v>5</v>
      </c>
      <c r="E150" s="144" t="s">
        <v>920</v>
      </c>
      <c r="F150" s="144" t="s">
        <v>28</v>
      </c>
      <c r="G150" s="159" t="s">
        <v>644</v>
      </c>
      <c r="H150" s="144" t="s">
        <v>1355</v>
      </c>
      <c r="I150" s="144" t="s">
        <v>1356</v>
      </c>
      <c r="J150" s="144">
        <v>7</v>
      </c>
      <c r="K150" s="109" t="s">
        <v>332</v>
      </c>
      <c r="L150" s="24"/>
      <c r="M150" s="24"/>
      <c r="N150" s="24"/>
      <c r="O150" s="24"/>
      <c r="P150" s="24"/>
      <c r="Q150" s="24"/>
      <c r="R150" s="25"/>
      <c r="S150" s="115"/>
    </row>
    <row r="151" spans="3:19" ht="17.25" customHeight="1" x14ac:dyDescent="0.25">
      <c r="C151" s="119"/>
      <c r="D151" s="175">
        <v>6</v>
      </c>
      <c r="E151" s="144"/>
      <c r="F151" s="144" t="s">
        <v>136</v>
      </c>
      <c r="G151" s="159" t="s">
        <v>1357</v>
      </c>
      <c r="H151" s="144" t="s">
        <v>1358</v>
      </c>
      <c r="I151" s="144" t="s">
        <v>1359</v>
      </c>
      <c r="J151" s="144">
        <v>7</v>
      </c>
      <c r="K151" s="176" t="s">
        <v>329</v>
      </c>
      <c r="L151" s="24"/>
      <c r="M151" s="24"/>
      <c r="N151" s="24"/>
      <c r="O151" s="24"/>
      <c r="P151" s="24"/>
      <c r="Q151" s="24"/>
      <c r="R151" s="25"/>
      <c r="S151" s="115"/>
    </row>
    <row r="152" spans="3:19" ht="17.25" customHeight="1" x14ac:dyDescent="0.25">
      <c r="C152" s="119"/>
      <c r="D152" s="175">
        <v>7</v>
      </c>
      <c r="E152" s="144" t="s">
        <v>1268</v>
      </c>
      <c r="F152" s="144" t="s">
        <v>136</v>
      </c>
      <c r="G152" s="159" t="s">
        <v>1363</v>
      </c>
      <c r="H152" s="144" t="s">
        <v>1364</v>
      </c>
      <c r="I152" s="144" t="s">
        <v>1359</v>
      </c>
      <c r="J152" s="144">
        <v>6</v>
      </c>
      <c r="K152" s="109" t="s">
        <v>332</v>
      </c>
      <c r="L152" s="24"/>
      <c r="M152" s="24"/>
      <c r="N152" s="24"/>
      <c r="O152" s="24"/>
      <c r="P152" s="24"/>
      <c r="Q152" s="24"/>
      <c r="R152" s="25"/>
      <c r="S152" s="115"/>
    </row>
    <row r="153" spans="3:19" ht="17.25" customHeight="1" x14ac:dyDescent="0.25">
      <c r="C153" s="119"/>
      <c r="D153" s="175">
        <v>8</v>
      </c>
      <c r="E153" s="144"/>
      <c r="F153" s="144" t="s">
        <v>136</v>
      </c>
      <c r="G153" s="159" t="s">
        <v>1432</v>
      </c>
      <c r="H153" s="144" t="s">
        <v>4653</v>
      </c>
      <c r="I153" s="144" t="s">
        <v>1434</v>
      </c>
      <c r="J153" s="144">
        <v>6</v>
      </c>
      <c r="K153" s="109" t="s">
        <v>332</v>
      </c>
      <c r="L153" s="24"/>
      <c r="M153" s="24"/>
      <c r="N153" s="24"/>
      <c r="O153" s="24"/>
      <c r="P153" s="24"/>
      <c r="Q153" s="24"/>
      <c r="R153" s="25"/>
      <c r="S153" s="115"/>
    </row>
    <row r="154" spans="3:19" ht="17.25" customHeight="1" x14ac:dyDescent="0.25">
      <c r="C154" s="119"/>
      <c r="D154" s="175">
        <v>9</v>
      </c>
      <c r="E154" s="144"/>
      <c r="F154" s="144" t="s">
        <v>136</v>
      </c>
      <c r="G154" s="159" t="s">
        <v>4545</v>
      </c>
      <c r="H154" s="144" t="s">
        <v>4546</v>
      </c>
      <c r="I154" s="144" t="s">
        <v>1350</v>
      </c>
      <c r="J154" s="144">
        <v>3</v>
      </c>
      <c r="K154" s="176" t="s">
        <v>329</v>
      </c>
      <c r="L154" s="24"/>
      <c r="M154" s="24"/>
      <c r="N154" s="24"/>
      <c r="O154" s="24"/>
      <c r="P154" s="24"/>
      <c r="Q154" s="24"/>
      <c r="R154" s="25"/>
      <c r="S154" s="115"/>
    </row>
    <row r="155" spans="3:19" x14ac:dyDescent="0.25">
      <c r="C155" s="119"/>
      <c r="D155" s="142">
        <v>10</v>
      </c>
      <c r="E155" s="177"/>
      <c r="F155" s="177" t="s">
        <v>28</v>
      </c>
      <c r="G155" s="177" t="s">
        <v>1562</v>
      </c>
      <c r="H155" s="177" t="s">
        <v>1563</v>
      </c>
      <c r="I155" s="177" t="s">
        <v>794</v>
      </c>
      <c r="J155" s="177">
        <v>7</v>
      </c>
      <c r="K155" s="163" t="s">
        <v>112</v>
      </c>
      <c r="L155" s="24"/>
      <c r="M155" s="24"/>
      <c r="N155" s="24"/>
      <c r="O155" s="24"/>
      <c r="P155" s="24"/>
      <c r="Q155" s="24"/>
      <c r="R155" s="25"/>
      <c r="S155" s="115"/>
    </row>
    <row r="156" spans="3:19" x14ac:dyDescent="0.25">
      <c r="C156" s="119"/>
      <c r="D156" s="142">
        <v>11</v>
      </c>
      <c r="E156" s="177"/>
      <c r="F156" s="144" t="s">
        <v>28</v>
      </c>
      <c r="G156" s="159" t="s">
        <v>793</v>
      </c>
      <c r="H156" s="144" t="s">
        <v>220</v>
      </c>
      <c r="I156" s="144" t="s">
        <v>794</v>
      </c>
      <c r="J156" s="144">
        <v>87</v>
      </c>
      <c r="K156" s="109" t="s">
        <v>332</v>
      </c>
      <c r="L156" s="24"/>
      <c r="M156" s="24"/>
      <c r="N156" s="24"/>
      <c r="O156" s="24"/>
      <c r="P156" s="24"/>
      <c r="Q156" s="24"/>
      <c r="R156" s="25"/>
      <c r="S156" s="115"/>
    </row>
    <row r="157" spans="3:19" x14ac:dyDescent="0.25">
      <c r="C157" s="119"/>
      <c r="D157" s="142">
        <v>12</v>
      </c>
      <c r="E157" s="177"/>
      <c r="F157" s="177" t="s">
        <v>28</v>
      </c>
      <c r="G157" s="177" t="s">
        <v>4654</v>
      </c>
      <c r="H157" s="177" t="s">
        <v>1373</v>
      </c>
      <c r="I157" s="177" t="s">
        <v>90</v>
      </c>
      <c r="J157" s="224" t="s">
        <v>124</v>
      </c>
      <c r="K157" s="163" t="s">
        <v>332</v>
      </c>
      <c r="L157" s="24"/>
      <c r="M157" s="24"/>
      <c r="N157" s="24"/>
      <c r="O157" s="24"/>
      <c r="P157" s="24"/>
      <c r="Q157" s="24"/>
      <c r="R157" s="25"/>
      <c r="S157" s="115"/>
    </row>
    <row r="158" spans="3:19" ht="31.5" x14ac:dyDescent="0.25">
      <c r="C158" s="119"/>
      <c r="D158" s="142">
        <v>13</v>
      </c>
      <c r="E158" s="163"/>
      <c r="F158" s="163" t="s">
        <v>28</v>
      </c>
      <c r="G158" s="163" t="s">
        <v>4655</v>
      </c>
      <c r="H158" s="163" t="s">
        <v>1373</v>
      </c>
      <c r="I158" s="163" t="s">
        <v>90</v>
      </c>
      <c r="J158" s="163" t="s">
        <v>124</v>
      </c>
      <c r="K158" s="163" t="s">
        <v>112</v>
      </c>
      <c r="L158" s="24"/>
      <c r="M158" s="24"/>
      <c r="N158" s="24"/>
      <c r="O158" s="24"/>
      <c r="P158" s="24"/>
      <c r="Q158" s="24"/>
      <c r="R158" s="25"/>
      <c r="S158" s="115"/>
    </row>
    <row r="159" spans="3:19" x14ac:dyDescent="0.25">
      <c r="C159" s="119"/>
      <c r="D159" s="142">
        <v>14</v>
      </c>
      <c r="E159" s="163"/>
      <c r="F159" s="177" t="s">
        <v>23</v>
      </c>
      <c r="G159" s="177" t="s">
        <v>4606</v>
      </c>
      <c r="H159" s="177" t="s">
        <v>1339</v>
      </c>
      <c r="I159" s="177" t="s">
        <v>953</v>
      </c>
      <c r="J159" s="177"/>
      <c r="K159" s="177" t="s">
        <v>112</v>
      </c>
      <c r="L159" s="24"/>
      <c r="M159" s="24"/>
      <c r="N159" s="24"/>
      <c r="O159" s="24"/>
      <c r="P159" s="24"/>
      <c r="Q159" s="24"/>
      <c r="R159" s="25"/>
      <c r="S159" s="115"/>
    </row>
    <row r="160" spans="3:19" s="268" customFormat="1" x14ac:dyDescent="0.25">
      <c r="C160" s="264"/>
      <c r="D160" s="142">
        <v>15</v>
      </c>
      <c r="E160" s="269"/>
      <c r="F160" s="177" t="s">
        <v>23</v>
      </c>
      <c r="G160" s="177" t="s">
        <v>4656</v>
      </c>
      <c r="H160" s="177" t="s">
        <v>4657</v>
      </c>
      <c r="I160" s="177" t="s">
        <v>471</v>
      </c>
      <c r="J160" s="177" t="s">
        <v>124</v>
      </c>
      <c r="K160" s="177" t="s">
        <v>112</v>
      </c>
      <c r="L160" s="265"/>
      <c r="M160" s="265"/>
      <c r="N160" s="265"/>
      <c r="O160" s="265"/>
      <c r="P160" s="265"/>
      <c r="Q160" s="265"/>
      <c r="R160" s="266"/>
      <c r="S160" s="267"/>
    </row>
    <row r="161" spans="3:19" s="268" customFormat="1" x14ac:dyDescent="0.25">
      <c r="C161" s="264"/>
      <c r="D161" s="142">
        <v>16</v>
      </c>
      <c r="E161" s="269"/>
      <c r="F161" s="163" t="s">
        <v>23</v>
      </c>
      <c r="G161" s="163" t="s">
        <v>4658</v>
      </c>
      <c r="H161" s="163" t="s">
        <v>4657</v>
      </c>
      <c r="I161" s="163" t="s">
        <v>471</v>
      </c>
      <c r="J161" s="163" t="s">
        <v>124</v>
      </c>
      <c r="K161" s="163" t="s">
        <v>112</v>
      </c>
      <c r="L161" s="265"/>
      <c r="M161" s="265"/>
      <c r="N161" s="265"/>
      <c r="O161" s="265"/>
      <c r="P161" s="265"/>
      <c r="Q161" s="265"/>
      <c r="R161" s="266"/>
      <c r="S161" s="267"/>
    </row>
    <row r="162" spans="3:19" x14ac:dyDescent="0.25">
      <c r="C162" s="119"/>
      <c r="D162" s="120">
        <v>17</v>
      </c>
      <c r="E162" s="272">
        <v>44386</v>
      </c>
      <c r="F162" s="250" t="s">
        <v>98</v>
      </c>
      <c r="G162" s="251" t="s">
        <v>942</v>
      </c>
      <c r="H162" s="250" t="s">
        <v>1442</v>
      </c>
      <c r="I162" s="250" t="s">
        <v>338</v>
      </c>
      <c r="J162" s="257">
        <v>18.77</v>
      </c>
      <c r="K162" s="273" t="s">
        <v>1443</v>
      </c>
      <c r="L162" s="24"/>
      <c r="M162" s="24"/>
      <c r="N162" s="24"/>
      <c r="O162" s="24"/>
      <c r="P162" s="24"/>
      <c r="Q162" s="24"/>
      <c r="R162" s="25"/>
      <c r="S162" s="115"/>
    </row>
    <row r="163" spans="3:19" x14ac:dyDescent="0.25">
      <c r="C163" s="119"/>
      <c r="D163" s="24"/>
      <c r="E163" s="24"/>
      <c r="F163" s="24"/>
      <c r="G163" s="24"/>
      <c r="H163" s="24"/>
      <c r="I163" s="24"/>
      <c r="J163" s="24"/>
      <c r="K163" s="24"/>
      <c r="L163" s="24"/>
      <c r="M163" s="24"/>
      <c r="N163" s="24"/>
      <c r="O163" s="24"/>
      <c r="P163" s="24"/>
      <c r="Q163" s="24"/>
      <c r="R163" s="25"/>
      <c r="S163" s="115"/>
    </row>
    <row r="164" spans="3:19" x14ac:dyDescent="0.25">
      <c r="C164" s="119"/>
      <c r="D164" s="24"/>
      <c r="E164" s="24"/>
      <c r="F164" s="24"/>
      <c r="G164" s="24"/>
      <c r="H164" s="24"/>
      <c r="I164" s="24"/>
      <c r="J164" s="24"/>
      <c r="K164" s="24"/>
      <c r="L164" s="24"/>
      <c r="M164" s="24"/>
      <c r="N164" s="24"/>
      <c r="O164" s="24"/>
      <c r="P164" s="24"/>
      <c r="Q164" s="24"/>
      <c r="R164" s="25"/>
      <c r="S164" s="115"/>
    </row>
    <row r="165" spans="3:19" ht="16.5" thickBot="1" x14ac:dyDescent="0.3">
      <c r="C165" s="119"/>
      <c r="D165" s="145"/>
      <c r="E165" s="124"/>
      <c r="F165" s="124"/>
      <c r="G165" s="124"/>
      <c r="H165" s="145"/>
      <c r="I165" s="124"/>
      <c r="J165" s="124"/>
      <c r="K165" s="124"/>
      <c r="L165" s="145"/>
      <c r="M165" s="124"/>
      <c r="N165" s="124"/>
      <c r="O165" s="124"/>
      <c r="P165" s="145"/>
      <c r="Q165" s="145"/>
      <c r="R165" s="115"/>
      <c r="S165" s="115"/>
    </row>
    <row r="166" spans="3:19" ht="24" thickBot="1" x14ac:dyDescent="0.4">
      <c r="C166" s="119"/>
      <c r="D166" s="1308" t="s">
        <v>342</v>
      </c>
      <c r="E166" s="1309"/>
      <c r="F166" s="1309"/>
      <c r="G166" s="1309"/>
      <c r="H166" s="1309"/>
      <c r="I166" s="1309"/>
      <c r="J166" s="1309"/>
      <c r="K166" s="1309"/>
      <c r="L166" s="1309"/>
      <c r="M166" s="1309"/>
      <c r="N166" s="1309"/>
      <c r="O166" s="1309"/>
      <c r="P166" s="1309"/>
      <c r="Q166" s="1309"/>
      <c r="R166" s="1310"/>
      <c r="S166" s="115"/>
    </row>
    <row r="167" spans="3:19" ht="23.25" x14ac:dyDescent="0.35">
      <c r="C167" s="119"/>
      <c r="D167" s="1318"/>
      <c r="E167" s="1319"/>
      <c r="F167" s="1319"/>
      <c r="G167" s="1319"/>
      <c r="H167" s="1319"/>
      <c r="I167" s="1319"/>
      <c r="J167" s="1319"/>
      <c r="K167" s="1319"/>
      <c r="L167" s="216"/>
      <c r="M167" s="217"/>
      <c r="N167" s="216"/>
      <c r="O167" s="216"/>
      <c r="P167" s="216"/>
      <c r="Q167" s="216"/>
      <c r="R167" s="204"/>
      <c r="S167" s="115"/>
    </row>
    <row r="168" spans="3:19" s="180" customFormat="1" ht="23.25" x14ac:dyDescent="0.35">
      <c r="C168" s="181"/>
      <c r="D168" s="1322" t="s">
        <v>343</v>
      </c>
      <c r="E168" s="1322"/>
      <c r="F168" s="1322"/>
      <c r="G168" s="1322"/>
      <c r="H168" s="1322"/>
      <c r="I168" s="1322"/>
      <c r="J168" s="1322"/>
      <c r="K168" s="1322"/>
      <c r="L168" s="218"/>
      <c r="M168" s="219"/>
      <c r="N168" s="218"/>
      <c r="O168" s="218"/>
      <c r="P168" s="218"/>
      <c r="Q168" s="218"/>
      <c r="R168" s="220"/>
      <c r="S168" s="183"/>
    </row>
    <row r="169" spans="3:19" s="180" customFormat="1" ht="23.25" x14ac:dyDescent="0.35">
      <c r="C169" s="181"/>
      <c r="D169" s="1325" t="s">
        <v>1383</v>
      </c>
      <c r="E169" s="1325"/>
      <c r="F169" s="1325"/>
      <c r="G169" s="1325"/>
      <c r="H169" s="1325"/>
      <c r="I169" s="1325"/>
      <c r="J169" s="1325"/>
      <c r="K169" s="1325"/>
      <c r="L169" s="218"/>
      <c r="M169" s="219"/>
      <c r="N169" s="218"/>
      <c r="O169" s="218"/>
      <c r="P169" s="218"/>
      <c r="Q169" s="218"/>
      <c r="R169" s="220"/>
      <c r="S169" s="183"/>
    </row>
    <row r="170" spans="3:19" ht="23.25" x14ac:dyDescent="0.35">
      <c r="C170" s="119"/>
      <c r="D170" s="1326" t="s">
        <v>1384</v>
      </c>
      <c r="E170" s="1326"/>
      <c r="F170" s="1326"/>
      <c r="G170" s="1326"/>
      <c r="H170" s="1326"/>
      <c r="I170" s="1326"/>
      <c r="J170" s="1326"/>
      <c r="K170" s="1326"/>
      <c r="L170" s="216"/>
      <c r="M170" s="217"/>
      <c r="N170" s="216"/>
      <c r="O170" s="216"/>
      <c r="P170" s="216"/>
      <c r="Q170" s="216"/>
      <c r="R170" s="204"/>
      <c r="S170" s="115"/>
    </row>
    <row r="171" spans="3:19" ht="15" customHeight="1" x14ac:dyDescent="0.25">
      <c r="C171" s="119"/>
      <c r="D171" s="122" t="s">
        <v>9</v>
      </c>
      <c r="E171" s="122" t="s">
        <v>346</v>
      </c>
      <c r="F171" s="122" t="s">
        <v>347</v>
      </c>
      <c r="G171" s="121" t="s">
        <v>461</v>
      </c>
      <c r="H171" s="122" t="s">
        <v>801</v>
      </c>
      <c r="I171" s="122" t="s">
        <v>349</v>
      </c>
      <c r="J171" s="122" t="s">
        <v>351</v>
      </c>
      <c r="K171" s="122" t="s">
        <v>352</v>
      </c>
      <c r="R171" s="115"/>
      <c r="S171" s="115"/>
    </row>
    <row r="172" spans="3:19" ht="47.25" x14ac:dyDescent="0.25">
      <c r="C172" s="119"/>
      <c r="D172" s="184">
        <v>1</v>
      </c>
      <c r="E172" s="122" t="s">
        <v>353</v>
      </c>
      <c r="F172" s="122" t="s">
        <v>359</v>
      </c>
      <c r="G172" s="121" t="s">
        <v>48</v>
      </c>
      <c r="H172" s="122" t="s">
        <v>360</v>
      </c>
      <c r="I172" s="122" t="s">
        <v>361</v>
      </c>
      <c r="J172" s="122" t="s">
        <v>1122</v>
      </c>
      <c r="K172" s="122" t="s">
        <v>363</v>
      </c>
      <c r="R172" s="115"/>
      <c r="S172" s="115"/>
    </row>
    <row r="173" spans="3:19" ht="46.5" customHeight="1" x14ac:dyDescent="0.25">
      <c r="C173" s="119"/>
      <c r="D173" s="184">
        <v>2</v>
      </c>
      <c r="E173" s="122" t="s">
        <v>364</v>
      </c>
      <c r="F173" s="122" t="s">
        <v>365</v>
      </c>
      <c r="G173" s="121" t="s">
        <v>28</v>
      </c>
      <c r="H173" s="122" t="s">
        <v>366</v>
      </c>
      <c r="I173" s="122" t="s">
        <v>1584</v>
      </c>
      <c r="J173" s="122" t="s">
        <v>1123</v>
      </c>
      <c r="K173" s="122" t="s">
        <v>1385</v>
      </c>
      <c r="R173" s="115"/>
      <c r="S173" s="115"/>
    </row>
    <row r="174" spans="3:19" ht="72.95" customHeight="1" x14ac:dyDescent="0.25">
      <c r="C174" s="119"/>
      <c r="D174" s="184">
        <v>3</v>
      </c>
      <c r="E174" s="122" t="s">
        <v>353</v>
      </c>
      <c r="F174" s="122" t="s">
        <v>370</v>
      </c>
      <c r="G174" s="121" t="s">
        <v>48</v>
      </c>
      <c r="H174" s="122" t="s">
        <v>360</v>
      </c>
      <c r="I174" s="122" t="s">
        <v>53</v>
      </c>
      <c r="J174" s="122" t="s">
        <v>1122</v>
      </c>
      <c r="K174" s="106" t="s">
        <v>807</v>
      </c>
      <c r="R174" s="115"/>
      <c r="S174" s="115"/>
    </row>
    <row r="175" spans="3:19" ht="31.5" x14ac:dyDescent="0.25">
      <c r="C175" s="119"/>
      <c r="D175" s="184">
        <v>4</v>
      </c>
      <c r="E175" s="122" t="s">
        <v>1386</v>
      </c>
      <c r="F175" s="122" t="s">
        <v>794</v>
      </c>
      <c r="G175" s="121" t="s">
        <v>28</v>
      </c>
      <c r="H175" s="122" t="s">
        <v>1586</v>
      </c>
      <c r="I175" s="122" t="s">
        <v>2295</v>
      </c>
      <c r="J175" s="122" t="s">
        <v>1588</v>
      </c>
      <c r="K175" s="122" t="s">
        <v>386</v>
      </c>
      <c r="R175" s="115"/>
      <c r="S175" s="115"/>
    </row>
    <row r="176" spans="3:19" ht="76.5" customHeight="1" x14ac:dyDescent="0.25">
      <c r="C176" s="119"/>
      <c r="D176" s="185">
        <v>5</v>
      </c>
      <c r="E176" s="122" t="s">
        <v>376</v>
      </c>
      <c r="F176" s="122" t="s">
        <v>377</v>
      </c>
      <c r="G176" s="121" t="s">
        <v>136</v>
      </c>
      <c r="H176" s="122" t="s">
        <v>373</v>
      </c>
      <c r="I176" s="122" t="s">
        <v>378</v>
      </c>
      <c r="J176" s="106" t="s">
        <v>1445</v>
      </c>
      <c r="K176" s="122" t="s">
        <v>380</v>
      </c>
      <c r="R176" s="115"/>
      <c r="S176" s="115"/>
    </row>
    <row r="177" spans="3:19" ht="31.5" x14ac:dyDescent="0.25">
      <c r="C177" s="119"/>
      <c r="D177" s="185">
        <v>6</v>
      </c>
      <c r="E177" s="122" t="s">
        <v>381</v>
      </c>
      <c r="F177" s="122" t="s">
        <v>382</v>
      </c>
      <c r="G177" s="121" t="s">
        <v>171</v>
      </c>
      <c r="H177" s="122" t="s">
        <v>383</v>
      </c>
      <c r="I177" s="122" t="s">
        <v>384</v>
      </c>
      <c r="J177" s="122" t="s">
        <v>385</v>
      </c>
      <c r="K177" s="122" t="s">
        <v>386</v>
      </c>
      <c r="R177" s="115"/>
      <c r="S177" s="115"/>
    </row>
    <row r="178" spans="3:19" x14ac:dyDescent="0.25">
      <c r="C178" s="119"/>
      <c r="D178" s="185">
        <v>7</v>
      </c>
      <c r="E178" s="122" t="s">
        <v>387</v>
      </c>
      <c r="F178" s="122" t="s">
        <v>388</v>
      </c>
      <c r="G178" s="121" t="s">
        <v>171</v>
      </c>
      <c r="H178" s="122" t="s">
        <v>389</v>
      </c>
      <c r="I178" s="122" t="s">
        <v>390</v>
      </c>
      <c r="J178" s="122" t="s">
        <v>385</v>
      </c>
      <c r="K178" s="122" t="s">
        <v>386</v>
      </c>
      <c r="R178" s="115"/>
      <c r="S178" s="115"/>
    </row>
    <row r="179" spans="3:19" ht="31.5" x14ac:dyDescent="0.25">
      <c r="C179" s="119"/>
      <c r="D179" s="185">
        <v>8</v>
      </c>
      <c r="E179" s="122" t="s">
        <v>391</v>
      </c>
      <c r="F179" s="122" t="s">
        <v>392</v>
      </c>
      <c r="G179" s="121" t="s">
        <v>28</v>
      </c>
      <c r="H179" s="122" t="s">
        <v>383</v>
      </c>
      <c r="I179" s="122" t="s">
        <v>393</v>
      </c>
      <c r="J179" s="122" t="s">
        <v>385</v>
      </c>
      <c r="K179" s="122" t="s">
        <v>394</v>
      </c>
      <c r="R179" s="115"/>
      <c r="S179" s="115"/>
    </row>
    <row r="180" spans="3:19" ht="15" customHeight="1" x14ac:dyDescent="0.25">
      <c r="C180" s="119"/>
      <c r="D180" s="185">
        <v>9</v>
      </c>
      <c r="E180" s="122" t="s">
        <v>395</v>
      </c>
      <c r="F180" s="122" t="s">
        <v>396</v>
      </c>
      <c r="G180" s="121" t="s">
        <v>397</v>
      </c>
      <c r="H180" s="122" t="s">
        <v>373</v>
      </c>
      <c r="I180" s="122" t="s">
        <v>398</v>
      </c>
      <c r="J180" s="122" t="s">
        <v>399</v>
      </c>
      <c r="K180" s="122" t="s">
        <v>386</v>
      </c>
      <c r="R180" s="115"/>
      <c r="S180" s="115"/>
    </row>
    <row r="181" spans="3:19" ht="31.5" x14ac:dyDescent="0.25">
      <c r="C181" s="119"/>
      <c r="D181" s="185">
        <v>10</v>
      </c>
      <c r="E181" s="122" t="s">
        <v>400</v>
      </c>
      <c r="F181" s="122" t="s">
        <v>401</v>
      </c>
      <c r="G181" s="121" t="s">
        <v>136</v>
      </c>
      <c r="H181" s="122" t="s">
        <v>373</v>
      </c>
      <c r="I181" s="122" t="s">
        <v>402</v>
      </c>
      <c r="J181" s="122" t="s">
        <v>385</v>
      </c>
      <c r="K181" s="122" t="s">
        <v>386</v>
      </c>
      <c r="R181" s="115"/>
      <c r="S181" s="115"/>
    </row>
    <row r="182" spans="3:19" ht="31.5" x14ac:dyDescent="0.25">
      <c r="C182" s="119"/>
      <c r="D182" s="185">
        <v>11</v>
      </c>
      <c r="E182" s="122" t="s">
        <v>381</v>
      </c>
      <c r="F182" s="122" t="s">
        <v>403</v>
      </c>
      <c r="G182" s="121" t="s">
        <v>136</v>
      </c>
      <c r="H182" s="122" t="s">
        <v>383</v>
      </c>
      <c r="I182" s="122" t="s">
        <v>404</v>
      </c>
      <c r="J182" s="122" t="s">
        <v>399</v>
      </c>
      <c r="K182" s="122" t="s">
        <v>386</v>
      </c>
      <c r="R182" s="115"/>
      <c r="S182" s="115"/>
    </row>
    <row r="183" spans="3:19" ht="31.5" x14ac:dyDescent="0.25">
      <c r="C183" s="119"/>
      <c r="D183" s="185">
        <v>12</v>
      </c>
      <c r="E183" s="122" t="s">
        <v>405</v>
      </c>
      <c r="F183" s="122" t="s">
        <v>406</v>
      </c>
      <c r="G183" s="121" t="s">
        <v>136</v>
      </c>
      <c r="H183" s="122" t="s">
        <v>373</v>
      </c>
      <c r="I183" s="122" t="s">
        <v>407</v>
      </c>
      <c r="J183" s="122" t="s">
        <v>385</v>
      </c>
      <c r="K183" s="122" t="s">
        <v>386</v>
      </c>
      <c r="R183" s="115"/>
      <c r="S183" s="115"/>
    </row>
    <row r="184" spans="3:19" x14ac:dyDescent="0.25">
      <c r="C184" s="119"/>
      <c r="D184" s="185">
        <v>13</v>
      </c>
      <c r="E184" s="122" t="s">
        <v>408</v>
      </c>
      <c r="F184" s="122" t="s">
        <v>409</v>
      </c>
      <c r="G184" s="121" t="s">
        <v>410</v>
      </c>
      <c r="H184" s="122" t="s">
        <v>411</v>
      </c>
      <c r="I184" s="122" t="s">
        <v>412</v>
      </c>
      <c r="J184" s="122" t="s">
        <v>399</v>
      </c>
      <c r="K184" s="122" t="s">
        <v>386</v>
      </c>
      <c r="R184" s="115"/>
      <c r="S184" s="115"/>
    </row>
    <row r="185" spans="3:19" x14ac:dyDescent="0.25">
      <c r="C185" s="119"/>
      <c r="D185" s="185">
        <v>14</v>
      </c>
      <c r="E185" s="122" t="s">
        <v>408</v>
      </c>
      <c r="F185" s="122" t="s">
        <v>413</v>
      </c>
      <c r="G185" s="121" t="s">
        <v>410</v>
      </c>
      <c r="H185" s="122" t="s">
        <v>411</v>
      </c>
      <c r="I185" s="122" t="s">
        <v>414</v>
      </c>
      <c r="J185" s="122" t="s">
        <v>399</v>
      </c>
      <c r="K185" s="122" t="s">
        <v>386</v>
      </c>
      <c r="R185" s="115"/>
      <c r="S185" s="115"/>
    </row>
    <row r="186" spans="3:19" ht="31.5" x14ac:dyDescent="0.25">
      <c r="C186" s="119"/>
      <c r="D186" s="185">
        <v>15</v>
      </c>
      <c r="E186" s="122" t="s">
        <v>376</v>
      </c>
      <c r="F186" s="122" t="s">
        <v>372</v>
      </c>
      <c r="G186" s="121" t="s">
        <v>28</v>
      </c>
      <c r="H186" s="122" t="s">
        <v>373</v>
      </c>
      <c r="I186" s="122" t="s">
        <v>415</v>
      </c>
      <c r="J186" s="122" t="s">
        <v>399</v>
      </c>
      <c r="K186" s="122" t="s">
        <v>380</v>
      </c>
      <c r="R186" s="115"/>
      <c r="S186" s="115"/>
    </row>
    <row r="187" spans="3:19" x14ac:dyDescent="0.25">
      <c r="C187" s="119"/>
      <c r="D187" s="185">
        <v>16</v>
      </c>
      <c r="E187" s="122" t="s">
        <v>417</v>
      </c>
      <c r="F187" s="122" t="s">
        <v>418</v>
      </c>
      <c r="G187" s="121" t="s">
        <v>121</v>
      </c>
      <c r="H187" s="122" t="s">
        <v>419</v>
      </c>
      <c r="I187" s="122" t="s">
        <v>420</v>
      </c>
      <c r="J187" s="122" t="s">
        <v>399</v>
      </c>
      <c r="K187" s="122" t="s">
        <v>386</v>
      </c>
      <c r="R187" s="115"/>
      <c r="S187" s="115"/>
    </row>
    <row r="188" spans="3:19" ht="31.5" x14ac:dyDescent="0.25">
      <c r="C188" s="119"/>
      <c r="D188" s="185">
        <v>17</v>
      </c>
      <c r="E188" s="122" t="s">
        <v>395</v>
      </c>
      <c r="F188" s="122" t="s">
        <v>278</v>
      </c>
      <c r="G188" s="121" t="s">
        <v>397</v>
      </c>
      <c r="H188" s="122" t="s">
        <v>373</v>
      </c>
      <c r="I188" s="106" t="s">
        <v>1388</v>
      </c>
      <c r="J188" s="106" t="s">
        <v>429</v>
      </c>
      <c r="K188" s="122" t="s">
        <v>4612</v>
      </c>
      <c r="R188" s="115"/>
      <c r="S188" s="115"/>
    </row>
    <row r="189" spans="3:19" ht="31.5" x14ac:dyDescent="0.25">
      <c r="C189" s="119"/>
      <c r="D189" s="185">
        <v>18</v>
      </c>
      <c r="E189" s="122" t="s">
        <v>395</v>
      </c>
      <c r="F189" s="122" t="s">
        <v>422</v>
      </c>
      <c r="G189" s="121" t="s">
        <v>397</v>
      </c>
      <c r="H189" s="122" t="s">
        <v>373</v>
      </c>
      <c r="I189" s="106" t="s">
        <v>1389</v>
      </c>
      <c r="J189" s="106" t="s">
        <v>429</v>
      </c>
      <c r="K189" s="122" t="s">
        <v>4612</v>
      </c>
      <c r="R189" s="115"/>
      <c r="S189" s="115"/>
    </row>
    <row r="190" spans="3:19" ht="47.25" x14ac:dyDescent="0.25">
      <c r="C190" s="119"/>
      <c r="D190" s="122">
        <v>19</v>
      </c>
      <c r="E190" s="122" t="s">
        <v>425</v>
      </c>
      <c r="F190" s="122" t="s">
        <v>426</v>
      </c>
      <c r="G190" s="121" t="s">
        <v>427</v>
      </c>
      <c r="H190" s="122" t="s">
        <v>1172</v>
      </c>
      <c r="I190" s="122" t="s">
        <v>336</v>
      </c>
      <c r="J190" s="122" t="s">
        <v>429</v>
      </c>
      <c r="K190" s="122" t="s">
        <v>807</v>
      </c>
      <c r="R190" s="115"/>
      <c r="S190" s="115"/>
    </row>
    <row r="191" spans="3:19" x14ac:dyDescent="0.25">
      <c r="C191" s="119"/>
      <c r="R191" s="115"/>
      <c r="S191" s="115"/>
    </row>
    <row r="192" spans="3:19" x14ac:dyDescent="0.25">
      <c r="C192" s="119"/>
      <c r="R192" s="115"/>
      <c r="S192" s="115"/>
    </row>
    <row r="193" spans="3:19" ht="16.5" thickBot="1" x14ac:dyDescent="0.3">
      <c r="C193" s="119"/>
      <c r="R193" s="115"/>
      <c r="S193" s="115"/>
    </row>
    <row r="194" spans="3:19" ht="39" customHeight="1" thickBot="1" x14ac:dyDescent="0.4">
      <c r="C194" s="119"/>
      <c r="D194" s="1308" t="s">
        <v>430</v>
      </c>
      <c r="E194" s="1309"/>
      <c r="F194" s="1309"/>
      <c r="G194" s="1309"/>
      <c r="H194" s="1309"/>
      <c r="I194" s="1309"/>
      <c r="J194" s="1309"/>
      <c r="K194" s="1309"/>
      <c r="L194" s="1309"/>
      <c r="M194" s="1309"/>
      <c r="N194" s="1309"/>
      <c r="O194" s="1309"/>
      <c r="P194" s="1309"/>
      <c r="Q194" s="1309"/>
      <c r="R194" s="1310"/>
      <c r="S194" s="115"/>
    </row>
    <row r="195" spans="3:19" ht="15" customHeight="1" x14ac:dyDescent="0.35">
      <c r="C195" s="119"/>
      <c r="D195" s="203"/>
      <c r="E195" s="203"/>
      <c r="F195" s="203"/>
      <c r="G195" s="203"/>
      <c r="H195" s="203"/>
      <c r="I195" s="203"/>
      <c r="J195" s="203"/>
      <c r="K195" s="203"/>
      <c r="L195" s="203"/>
      <c r="M195" s="203"/>
      <c r="N195" s="203"/>
      <c r="O195" s="203"/>
      <c r="P195" s="203"/>
      <c r="Q195" s="203"/>
      <c r="R195" s="212"/>
      <c r="S195" s="115"/>
    </row>
    <row r="196" spans="3:19" ht="32.25" customHeight="1" x14ac:dyDescent="0.35">
      <c r="C196" s="119"/>
      <c r="D196" s="1327" t="s">
        <v>986</v>
      </c>
      <c r="E196" s="1328"/>
      <c r="F196" s="1328"/>
      <c r="G196" s="1328"/>
      <c r="H196" s="1328"/>
      <c r="I196" s="1328"/>
      <c r="J196" s="1328"/>
      <c r="K196" s="1328"/>
      <c r="L196" s="203"/>
      <c r="M196" s="203"/>
      <c r="N196" s="203"/>
      <c r="O196" s="203"/>
      <c r="P196" s="203"/>
      <c r="Q196" s="203"/>
      <c r="R196" s="212"/>
      <c r="S196" s="115"/>
    </row>
    <row r="197" spans="3:19" x14ac:dyDescent="0.25">
      <c r="C197" s="119"/>
      <c r="D197" s="122" t="s">
        <v>9</v>
      </c>
      <c r="E197" s="122" t="s">
        <v>432</v>
      </c>
      <c r="F197" s="122" t="s">
        <v>433</v>
      </c>
      <c r="G197" s="121" t="s">
        <v>434</v>
      </c>
      <c r="H197" s="122" t="s">
        <v>349</v>
      </c>
      <c r="I197" s="122" t="s">
        <v>350</v>
      </c>
      <c r="J197" s="122" t="s">
        <v>351</v>
      </c>
      <c r="K197" s="122" t="s">
        <v>352</v>
      </c>
      <c r="R197" s="115"/>
      <c r="S197" s="115"/>
    </row>
    <row r="198" spans="3:19" ht="15" customHeight="1" x14ac:dyDescent="0.25">
      <c r="C198" s="119"/>
      <c r="D198" s="144">
        <v>1</v>
      </c>
      <c r="E198" s="250" t="s">
        <v>435</v>
      </c>
      <c r="F198" s="270" t="s">
        <v>436</v>
      </c>
      <c r="G198" s="250" t="s">
        <v>437</v>
      </c>
      <c r="H198" s="250" t="s">
        <v>1446</v>
      </c>
      <c r="I198" s="250" t="s">
        <v>692</v>
      </c>
      <c r="J198" s="250" t="s">
        <v>692</v>
      </c>
      <c r="K198" s="250" t="s">
        <v>807</v>
      </c>
      <c r="R198" s="115"/>
      <c r="S198" s="115"/>
    </row>
    <row r="199" spans="3:19" ht="31.5" x14ac:dyDescent="0.25">
      <c r="C199" s="119"/>
      <c r="D199" s="144">
        <v>2</v>
      </c>
      <c r="E199" s="250" t="s">
        <v>435</v>
      </c>
      <c r="F199" s="270" t="s">
        <v>445</v>
      </c>
      <c r="G199" s="250" t="s">
        <v>437</v>
      </c>
      <c r="H199" s="250" t="s">
        <v>1172</v>
      </c>
      <c r="I199" s="250" t="s">
        <v>336</v>
      </c>
      <c r="J199" s="250" t="s">
        <v>1447</v>
      </c>
      <c r="K199" s="250" t="s">
        <v>807</v>
      </c>
      <c r="R199" s="115"/>
      <c r="S199" s="115"/>
    </row>
    <row r="200" spans="3:19" ht="31.5" x14ac:dyDescent="0.25">
      <c r="C200" s="119"/>
      <c r="D200" s="144">
        <v>3</v>
      </c>
      <c r="E200" s="250" t="s">
        <v>448</v>
      </c>
      <c r="F200" s="270" t="s">
        <v>449</v>
      </c>
      <c r="G200" s="250" t="s">
        <v>450</v>
      </c>
      <c r="H200" s="250" t="s">
        <v>451</v>
      </c>
      <c r="I200" s="250" t="s">
        <v>98</v>
      </c>
      <c r="J200" s="250" t="s">
        <v>808</v>
      </c>
      <c r="K200" s="250" t="s">
        <v>987</v>
      </c>
      <c r="R200" s="115"/>
      <c r="S200" s="115"/>
    </row>
    <row r="201" spans="3:19" ht="30" customHeight="1" x14ac:dyDescent="0.25">
      <c r="C201" s="119"/>
      <c r="D201" s="144">
        <v>4</v>
      </c>
      <c r="E201" s="250" t="s">
        <v>453</v>
      </c>
      <c r="F201" s="270" t="s">
        <v>454</v>
      </c>
      <c r="G201" s="250" t="s">
        <v>437</v>
      </c>
      <c r="H201" s="250" t="s">
        <v>451</v>
      </c>
      <c r="I201" s="250" t="s">
        <v>98</v>
      </c>
      <c r="J201" s="250" t="s">
        <v>429</v>
      </c>
      <c r="K201" s="250" t="s">
        <v>807</v>
      </c>
      <c r="R201" s="115"/>
      <c r="S201" s="115"/>
    </row>
    <row r="202" spans="3:19" x14ac:dyDescent="0.25">
      <c r="C202" s="119"/>
      <c r="D202" s="122"/>
      <c r="E202" s="122"/>
      <c r="F202" s="122"/>
      <c r="G202" s="121"/>
      <c r="H202" s="122"/>
      <c r="I202" s="122"/>
      <c r="J202" s="122"/>
      <c r="K202" s="122"/>
      <c r="R202" s="115"/>
      <c r="S202" s="115"/>
    </row>
    <row r="203" spans="3:19" ht="16.5" thickBot="1" x14ac:dyDescent="0.3">
      <c r="C203" s="119"/>
      <c r="D203" s="124"/>
      <c r="E203" s="124"/>
      <c r="F203" s="124"/>
      <c r="G203" s="145"/>
      <c r="H203" s="124"/>
      <c r="I203" s="124"/>
      <c r="J203" s="124"/>
      <c r="K203" s="124"/>
      <c r="R203" s="115"/>
      <c r="S203" s="115"/>
    </row>
    <row r="204" spans="3:19" ht="24" thickBot="1" x14ac:dyDescent="0.4">
      <c r="C204" s="119"/>
      <c r="D204" s="1308" t="s">
        <v>990</v>
      </c>
      <c r="E204" s="1309"/>
      <c r="F204" s="1309"/>
      <c r="G204" s="1309"/>
      <c r="H204" s="1309"/>
      <c r="I204" s="1309"/>
      <c r="J204" s="1309"/>
      <c r="K204" s="1309"/>
      <c r="L204" s="1309"/>
      <c r="M204" s="1309"/>
      <c r="N204" s="1309"/>
      <c r="O204" s="1309"/>
      <c r="P204" s="1309"/>
      <c r="Q204" s="1309"/>
      <c r="R204" s="1310"/>
      <c r="S204" s="115"/>
    </row>
    <row r="205" spans="3:19" ht="23.25" x14ac:dyDescent="0.35">
      <c r="C205" s="119"/>
      <c r="D205" s="203"/>
      <c r="E205" s="203"/>
      <c r="F205" s="203"/>
      <c r="G205" s="203"/>
      <c r="H205" s="203"/>
      <c r="I205" s="203"/>
      <c r="J205" s="203"/>
      <c r="K205" s="203"/>
      <c r="L205" s="203"/>
      <c r="M205" s="203"/>
      <c r="N205" s="203"/>
      <c r="O205" s="203"/>
      <c r="P205" s="203"/>
      <c r="Q205" s="203"/>
      <c r="R205" s="212"/>
      <c r="S205" s="115"/>
    </row>
    <row r="206" spans="3:19" ht="23.25" x14ac:dyDescent="0.35">
      <c r="C206" s="119"/>
      <c r="D206" s="1327" t="s">
        <v>1390</v>
      </c>
      <c r="E206" s="1328"/>
      <c r="F206" s="1328"/>
      <c r="G206" s="1328"/>
      <c r="H206" s="1328"/>
      <c r="I206" s="1328"/>
      <c r="J206" s="1328"/>
      <c r="K206" s="1328"/>
      <c r="L206" s="203"/>
      <c r="M206" s="203"/>
      <c r="N206" s="203"/>
      <c r="O206" s="203"/>
      <c r="P206" s="203"/>
      <c r="Q206" s="203"/>
      <c r="R206" s="212"/>
      <c r="S206" s="115"/>
    </row>
    <row r="207" spans="3:19" x14ac:dyDescent="0.25">
      <c r="C207" s="119"/>
      <c r="D207" s="122" t="s">
        <v>9</v>
      </c>
      <c r="E207" s="122" t="s">
        <v>432</v>
      </c>
      <c r="F207" s="122" t="s">
        <v>433</v>
      </c>
      <c r="G207" s="121" t="s">
        <v>434</v>
      </c>
      <c r="H207" s="122" t="s">
        <v>349</v>
      </c>
      <c r="I207" s="122" t="s">
        <v>350</v>
      </c>
      <c r="J207" s="122" t="s">
        <v>351</v>
      </c>
      <c r="K207" s="122" t="s">
        <v>352</v>
      </c>
      <c r="R207" s="115"/>
      <c r="S207" s="115"/>
    </row>
    <row r="208" spans="3:19" x14ac:dyDescent="0.25">
      <c r="C208" s="119"/>
      <c r="D208" s="144">
        <v>1</v>
      </c>
      <c r="E208" s="122" t="s">
        <v>785</v>
      </c>
      <c r="F208" s="121" t="s">
        <v>993</v>
      </c>
      <c r="G208" s="122" t="s">
        <v>136</v>
      </c>
      <c r="H208" s="122" t="s">
        <v>1343</v>
      </c>
      <c r="I208" s="122" t="s">
        <v>559</v>
      </c>
      <c r="J208" s="122" t="s">
        <v>1391</v>
      </c>
      <c r="K208" s="122" t="s">
        <v>1002</v>
      </c>
      <c r="R208" s="115"/>
      <c r="S208" s="115"/>
    </row>
    <row r="209" spans="3:19" x14ac:dyDescent="0.25">
      <c r="C209" s="119"/>
      <c r="D209" s="144">
        <v>2</v>
      </c>
      <c r="E209" s="122" t="s">
        <v>997</v>
      </c>
      <c r="F209" s="121" t="s">
        <v>998</v>
      </c>
      <c r="G209" s="122" t="s">
        <v>28</v>
      </c>
      <c r="H209" s="122" t="s">
        <v>1003</v>
      </c>
      <c r="I209" s="122" t="s">
        <v>1392</v>
      </c>
      <c r="J209" s="122" t="s">
        <v>995</v>
      </c>
      <c r="K209" s="122" t="s">
        <v>1002</v>
      </c>
      <c r="R209" s="115"/>
      <c r="S209" s="115"/>
    </row>
    <row r="210" spans="3:19" x14ac:dyDescent="0.25">
      <c r="C210" s="119"/>
      <c r="D210" s="144">
        <v>3</v>
      </c>
      <c r="E210" s="122" t="s">
        <v>1393</v>
      </c>
      <c r="F210" s="121" t="s">
        <v>1394</v>
      </c>
      <c r="G210" s="122" t="s">
        <v>136</v>
      </c>
      <c r="H210" s="122" t="s">
        <v>90</v>
      </c>
      <c r="I210" s="122" t="s">
        <v>1348</v>
      </c>
      <c r="J210" s="122" t="s">
        <v>995</v>
      </c>
      <c r="K210" s="122" t="s">
        <v>1002</v>
      </c>
      <c r="R210" s="115"/>
      <c r="S210" s="115"/>
    </row>
    <row r="211" spans="3:19" x14ac:dyDescent="0.25">
      <c r="C211" s="119"/>
      <c r="D211" s="144"/>
      <c r="E211" s="122"/>
      <c r="F211" s="121"/>
      <c r="G211" s="122"/>
      <c r="H211" s="122"/>
      <c r="I211" s="122"/>
      <c r="J211" s="106"/>
      <c r="K211" s="122"/>
      <c r="R211" s="115"/>
      <c r="S211" s="115"/>
    </row>
    <row r="212" spans="3:19" ht="16.5" thickBot="1" x14ac:dyDescent="0.3">
      <c r="C212" s="119"/>
      <c r="D212" s="124"/>
      <c r="E212" s="124"/>
      <c r="F212" s="124"/>
      <c r="G212" s="145"/>
      <c r="H212" s="124"/>
      <c r="I212" s="124"/>
      <c r="J212" s="124"/>
      <c r="K212" s="124"/>
      <c r="R212" s="115"/>
      <c r="S212" s="115"/>
    </row>
    <row r="213" spans="3:19" ht="24" thickBot="1" x14ac:dyDescent="0.4">
      <c r="C213" s="119"/>
      <c r="D213" s="1308" t="s">
        <v>458</v>
      </c>
      <c r="E213" s="1309"/>
      <c r="F213" s="1309"/>
      <c r="G213" s="1309"/>
      <c r="H213" s="1309"/>
      <c r="I213" s="1309"/>
      <c r="J213" s="1309"/>
      <c r="K213" s="1309"/>
      <c r="L213" s="1309"/>
      <c r="M213" s="1309"/>
      <c r="N213" s="1309"/>
      <c r="O213" s="1309"/>
      <c r="P213" s="1309"/>
      <c r="Q213" s="1309"/>
      <c r="R213" s="1310"/>
      <c r="S213" s="115"/>
    </row>
    <row r="214" spans="3:19" ht="36" customHeight="1" x14ac:dyDescent="0.35">
      <c r="C214" s="119"/>
      <c r="D214" s="1329" t="s">
        <v>4613</v>
      </c>
      <c r="E214" s="1330"/>
      <c r="F214" s="1330"/>
      <c r="G214" s="1330"/>
      <c r="H214" s="1330"/>
      <c r="I214" s="1330"/>
      <c r="J214" s="1330"/>
      <c r="K214" s="1330"/>
      <c r="L214" s="216"/>
      <c r="M214" s="216"/>
      <c r="N214" s="216"/>
      <c r="O214" s="216"/>
      <c r="P214" s="216"/>
      <c r="Q214" s="216"/>
      <c r="R214" s="204"/>
      <c r="S214" s="115"/>
    </row>
    <row r="215" spans="3:19" x14ac:dyDescent="0.25">
      <c r="C215" s="119"/>
      <c r="D215" s="122" t="s">
        <v>9</v>
      </c>
      <c r="E215" s="122" t="s">
        <v>12</v>
      </c>
      <c r="F215" s="122" t="s">
        <v>460</v>
      </c>
      <c r="G215" s="121" t="s">
        <v>461</v>
      </c>
      <c r="H215" s="122" t="s">
        <v>462</v>
      </c>
      <c r="I215" s="122" t="s">
        <v>349</v>
      </c>
      <c r="J215" s="122" t="s">
        <v>463</v>
      </c>
      <c r="K215" s="122" t="s">
        <v>464</v>
      </c>
      <c r="R215" s="115"/>
      <c r="S215" s="115"/>
    </row>
    <row r="216" spans="3:19" x14ac:dyDescent="0.25">
      <c r="C216" s="119"/>
      <c r="D216" s="1546">
        <v>1</v>
      </c>
      <c r="E216" s="1344" t="s">
        <v>470</v>
      </c>
      <c r="F216" s="1347" t="s">
        <v>471</v>
      </c>
      <c r="G216" s="1344" t="s">
        <v>23</v>
      </c>
      <c r="H216" s="1344" t="s">
        <v>1124</v>
      </c>
      <c r="I216" s="1344" t="s">
        <v>4554</v>
      </c>
      <c r="J216" s="274" t="s">
        <v>4659</v>
      </c>
      <c r="K216" s="279" t="s">
        <v>966</v>
      </c>
      <c r="R216" s="115"/>
      <c r="S216" s="115"/>
    </row>
    <row r="217" spans="3:19" ht="48" customHeight="1" x14ac:dyDescent="0.25">
      <c r="C217" s="119"/>
      <c r="D217" s="1547"/>
      <c r="E217" s="1345"/>
      <c r="F217" s="1348"/>
      <c r="G217" s="1345"/>
      <c r="H217" s="1345"/>
      <c r="I217" s="1345"/>
      <c r="J217" s="274" t="s">
        <v>4660</v>
      </c>
      <c r="K217" s="271" t="s">
        <v>112</v>
      </c>
      <c r="R217" s="115"/>
      <c r="S217" s="115"/>
    </row>
    <row r="218" spans="3:19" ht="31.5" x14ac:dyDescent="0.25">
      <c r="C218" s="119"/>
      <c r="D218" s="1548"/>
      <c r="E218" s="1346"/>
      <c r="F218" s="1349"/>
      <c r="G218" s="1346"/>
      <c r="H218" s="1346"/>
      <c r="I218" s="1346"/>
      <c r="J218" s="278" t="s">
        <v>4661</v>
      </c>
      <c r="K218" s="279" t="s">
        <v>112</v>
      </c>
      <c r="R218" s="115"/>
      <c r="S218" s="115"/>
    </row>
    <row r="219" spans="3:19" ht="31.5" x14ac:dyDescent="0.25">
      <c r="C219" s="119"/>
      <c r="D219" s="275">
        <v>2</v>
      </c>
      <c r="E219" s="276"/>
      <c r="F219" s="277" t="s">
        <v>953</v>
      </c>
      <c r="G219" s="276" t="s">
        <v>23</v>
      </c>
      <c r="H219" s="276"/>
      <c r="I219" s="276" t="s">
        <v>4616</v>
      </c>
      <c r="J219" s="274" t="s">
        <v>4617</v>
      </c>
      <c r="K219" s="271" t="s">
        <v>112</v>
      </c>
      <c r="R219" s="115"/>
      <c r="S219" s="115"/>
    </row>
    <row r="220" spans="3:19" ht="16.5" thickBot="1" x14ac:dyDescent="0.3">
      <c r="C220" s="119"/>
      <c r="R220" s="115"/>
      <c r="S220" s="115"/>
    </row>
    <row r="221" spans="3:19" ht="24" thickBot="1" x14ac:dyDescent="0.4">
      <c r="C221" s="119"/>
      <c r="D221" s="1308" t="s">
        <v>476</v>
      </c>
      <c r="E221" s="1309"/>
      <c r="F221" s="1309"/>
      <c r="G221" s="1309"/>
      <c r="H221" s="1309"/>
      <c r="I221" s="1309"/>
      <c r="J221" s="1309"/>
      <c r="K221" s="1309"/>
      <c r="L221" s="1309"/>
      <c r="M221" s="1309"/>
      <c r="N221" s="1309"/>
      <c r="O221" s="1309"/>
      <c r="P221" s="1309"/>
      <c r="Q221" s="1309"/>
      <c r="R221" s="1310"/>
      <c r="S221" s="115"/>
    </row>
    <row r="222" spans="3:19" ht="29.25" thickBot="1" x14ac:dyDescent="0.5">
      <c r="C222" s="119"/>
      <c r="D222" s="1331" t="s">
        <v>477</v>
      </c>
      <c r="E222" s="1332"/>
      <c r="F222" s="205">
        <f>I239</f>
        <v>12000000</v>
      </c>
      <c r="G222" s="24"/>
      <c r="H222" s="24"/>
      <c r="I222" s="24"/>
      <c r="J222" s="24"/>
      <c r="K222" s="24"/>
      <c r="L222" s="24"/>
      <c r="M222" s="24"/>
      <c r="N222" s="24"/>
      <c r="O222" s="24"/>
      <c r="P222" s="24"/>
      <c r="Q222" s="24"/>
      <c r="R222" s="25"/>
      <c r="S222" s="115"/>
    </row>
    <row r="223" spans="3:19" ht="32.25" customHeight="1" x14ac:dyDescent="0.25">
      <c r="C223" s="119"/>
      <c r="D223" s="187" t="s">
        <v>478</v>
      </c>
      <c r="E223" s="187" t="s">
        <v>479</v>
      </c>
      <c r="F223" s="187" t="s">
        <v>480</v>
      </c>
      <c r="G223" s="121" t="s">
        <v>481</v>
      </c>
      <c r="H223" s="122" t="s">
        <v>482</v>
      </c>
      <c r="I223" s="122" t="s">
        <v>483</v>
      </c>
      <c r="J223" s="122" t="s">
        <v>484</v>
      </c>
      <c r="R223" s="115"/>
      <c r="S223" s="115"/>
    </row>
    <row r="224" spans="3:19" ht="31.5" x14ac:dyDescent="0.25">
      <c r="C224" s="119"/>
      <c r="D224" s="122">
        <v>1</v>
      </c>
      <c r="E224" s="122" t="s">
        <v>485</v>
      </c>
      <c r="F224" s="122" t="s">
        <v>486</v>
      </c>
      <c r="G224" s="188">
        <v>250000</v>
      </c>
      <c r="H224" s="189"/>
      <c r="I224" s="189">
        <f>G224*H224</f>
        <v>0</v>
      </c>
      <c r="J224" s="189"/>
      <c r="R224" s="115"/>
      <c r="S224" s="115"/>
    </row>
    <row r="225" spans="3:19" ht="47.25" x14ac:dyDescent="0.25">
      <c r="C225" s="119"/>
      <c r="D225" s="122">
        <v>2</v>
      </c>
      <c r="E225" s="122" t="s">
        <v>487</v>
      </c>
      <c r="F225" s="122" t="s">
        <v>488</v>
      </c>
      <c r="G225" s="188">
        <v>5000000</v>
      </c>
      <c r="H225" s="189"/>
      <c r="I225" s="189">
        <f t="shared" ref="I225:I238" si="0">G225*H225</f>
        <v>0</v>
      </c>
      <c r="J225" s="189"/>
      <c r="R225" s="115"/>
      <c r="S225" s="115"/>
    </row>
    <row r="226" spans="3:19" ht="63" x14ac:dyDescent="0.25">
      <c r="C226" s="119"/>
      <c r="D226" s="123">
        <v>3</v>
      </c>
      <c r="E226" s="122" t="s">
        <v>489</v>
      </c>
      <c r="F226" s="122" t="s">
        <v>486</v>
      </c>
      <c r="G226" s="188">
        <v>5000</v>
      </c>
      <c r="H226" s="189"/>
      <c r="I226" s="189">
        <f t="shared" si="0"/>
        <v>0</v>
      </c>
      <c r="J226" s="189"/>
      <c r="R226" s="115"/>
      <c r="S226" s="115"/>
    </row>
    <row r="227" spans="3:19" ht="63" x14ac:dyDescent="0.25">
      <c r="C227" s="119"/>
      <c r="D227" s="123">
        <v>4</v>
      </c>
      <c r="E227" s="122" t="s">
        <v>490</v>
      </c>
      <c r="F227" s="122" t="s">
        <v>488</v>
      </c>
      <c r="G227" s="188">
        <v>250000</v>
      </c>
      <c r="H227" s="189"/>
      <c r="I227" s="189">
        <f t="shared" si="0"/>
        <v>0</v>
      </c>
      <c r="J227" s="189"/>
      <c r="R227" s="115"/>
      <c r="S227" s="115"/>
    </row>
    <row r="228" spans="3:19" ht="78.75" x14ac:dyDescent="0.25">
      <c r="C228" s="119"/>
      <c r="D228" s="123">
        <v>5</v>
      </c>
      <c r="E228" s="122" t="s">
        <v>491</v>
      </c>
      <c r="F228" s="122" t="s">
        <v>488</v>
      </c>
      <c r="G228" s="188">
        <v>100000</v>
      </c>
      <c r="H228" s="189"/>
      <c r="I228" s="189">
        <f t="shared" si="0"/>
        <v>0</v>
      </c>
      <c r="J228" s="189"/>
      <c r="N228" s="124"/>
      <c r="O228" s="124"/>
      <c r="P228" s="124"/>
      <c r="Q228" s="124"/>
      <c r="R228" s="190"/>
      <c r="S228" s="115"/>
    </row>
    <row r="229" spans="3:19" ht="47.25" x14ac:dyDescent="0.25">
      <c r="C229" s="119"/>
      <c r="D229" s="123">
        <v>6</v>
      </c>
      <c r="E229" s="122" t="s">
        <v>492</v>
      </c>
      <c r="F229" s="122" t="s">
        <v>488</v>
      </c>
      <c r="G229" s="188">
        <v>1500000</v>
      </c>
      <c r="H229" s="189">
        <f>1+1</f>
        <v>2</v>
      </c>
      <c r="I229" s="189">
        <f>G229*H229</f>
        <v>3000000</v>
      </c>
      <c r="J229" s="189"/>
      <c r="R229" s="115"/>
      <c r="S229" s="115"/>
    </row>
    <row r="230" spans="3:19" ht="110.25" x14ac:dyDescent="0.25">
      <c r="C230" s="119"/>
      <c r="D230" s="123">
        <v>7</v>
      </c>
      <c r="E230" s="122" t="s">
        <v>493</v>
      </c>
      <c r="F230" s="122" t="s">
        <v>488</v>
      </c>
      <c r="G230" s="188">
        <v>350000</v>
      </c>
      <c r="H230" s="189"/>
      <c r="I230" s="189">
        <f>G230*H230</f>
        <v>0</v>
      </c>
      <c r="J230" s="189"/>
      <c r="R230" s="115"/>
      <c r="S230" s="115"/>
    </row>
    <row r="231" spans="3:19" ht="78.75" x14ac:dyDescent="0.25">
      <c r="C231" s="119"/>
      <c r="D231" s="109">
        <v>8</v>
      </c>
      <c r="E231" s="122" t="s">
        <v>494</v>
      </c>
      <c r="F231" s="122" t="s">
        <v>495</v>
      </c>
      <c r="G231" s="188">
        <v>175000</v>
      </c>
      <c r="H231" s="189"/>
      <c r="I231" s="189">
        <f t="shared" si="0"/>
        <v>0</v>
      </c>
      <c r="J231" s="189"/>
      <c r="R231" s="115"/>
      <c r="S231" s="115"/>
    </row>
    <row r="232" spans="3:19" ht="47.25" x14ac:dyDescent="0.25">
      <c r="C232" s="119"/>
      <c r="D232" s="123">
        <v>9</v>
      </c>
      <c r="E232" s="122" t="s">
        <v>496</v>
      </c>
      <c r="F232" s="122" t="s">
        <v>488</v>
      </c>
      <c r="G232" s="188">
        <v>500000</v>
      </c>
      <c r="H232" s="189"/>
      <c r="I232" s="189">
        <f t="shared" si="0"/>
        <v>0</v>
      </c>
      <c r="J232" s="189"/>
      <c r="R232" s="115"/>
      <c r="S232" s="115"/>
    </row>
    <row r="233" spans="3:19" ht="47.25" x14ac:dyDescent="0.25">
      <c r="C233" s="119"/>
      <c r="D233" s="123">
        <v>10</v>
      </c>
      <c r="E233" s="122" t="s">
        <v>497</v>
      </c>
      <c r="F233" s="122" t="s">
        <v>486</v>
      </c>
      <c r="G233" s="188">
        <v>10000</v>
      </c>
      <c r="H233" s="189"/>
      <c r="I233" s="189">
        <f t="shared" si="0"/>
        <v>0</v>
      </c>
      <c r="J233" s="189"/>
      <c r="R233" s="115"/>
      <c r="S233" s="115"/>
    </row>
    <row r="234" spans="3:19" ht="94.5" x14ac:dyDescent="0.25">
      <c r="C234" s="119"/>
      <c r="D234" s="109">
        <v>11</v>
      </c>
      <c r="E234" s="122" t="s">
        <v>498</v>
      </c>
      <c r="F234" s="122" t="s">
        <v>488</v>
      </c>
      <c r="G234" s="188">
        <v>1000000</v>
      </c>
      <c r="H234" s="189">
        <v>8</v>
      </c>
      <c r="I234" s="189">
        <f>G234*H234</f>
        <v>8000000</v>
      </c>
      <c r="J234" s="191"/>
      <c r="R234" s="115"/>
      <c r="S234" s="115"/>
    </row>
    <row r="235" spans="3:19" ht="110.25" x14ac:dyDescent="0.25">
      <c r="C235" s="119"/>
      <c r="D235" s="123">
        <v>12</v>
      </c>
      <c r="E235" s="122" t="s">
        <v>499</v>
      </c>
      <c r="F235" s="122" t="s">
        <v>488</v>
      </c>
      <c r="G235" s="188">
        <v>500000</v>
      </c>
      <c r="H235" s="189">
        <v>2</v>
      </c>
      <c r="I235" s="189">
        <f t="shared" si="0"/>
        <v>1000000</v>
      </c>
      <c r="J235" s="189"/>
      <c r="R235" s="115"/>
      <c r="S235" s="115"/>
    </row>
    <row r="236" spans="3:19" ht="94.5" x14ac:dyDescent="0.25">
      <c r="C236" s="119"/>
      <c r="D236" s="123">
        <v>13</v>
      </c>
      <c r="E236" s="122" t="s">
        <v>500</v>
      </c>
      <c r="F236" s="122" t="s">
        <v>488</v>
      </c>
      <c r="G236" s="188">
        <v>250000</v>
      </c>
      <c r="H236" s="189"/>
      <c r="I236" s="189">
        <f t="shared" si="0"/>
        <v>0</v>
      </c>
      <c r="J236" s="189"/>
      <c r="R236" s="115"/>
      <c r="S236" s="115"/>
    </row>
    <row r="237" spans="3:19" x14ac:dyDescent="0.25">
      <c r="C237" s="119"/>
      <c r="D237" s="123">
        <v>14</v>
      </c>
      <c r="E237" s="122" t="s">
        <v>1016</v>
      </c>
      <c r="F237" s="122" t="s">
        <v>488</v>
      </c>
      <c r="G237" s="188">
        <v>500000</v>
      </c>
      <c r="H237" s="189"/>
      <c r="I237" s="189">
        <f t="shared" si="0"/>
        <v>0</v>
      </c>
      <c r="J237" s="189"/>
      <c r="R237" s="115"/>
      <c r="S237" s="115"/>
    </row>
    <row r="238" spans="3:19" ht="31.5" x14ac:dyDescent="0.25">
      <c r="C238" s="119"/>
      <c r="D238" s="123">
        <v>15</v>
      </c>
      <c r="E238" s="122" t="s">
        <v>502</v>
      </c>
      <c r="F238" s="122"/>
      <c r="G238" s="188"/>
      <c r="H238" s="189"/>
      <c r="I238" s="189">
        <f t="shared" si="0"/>
        <v>0</v>
      </c>
      <c r="J238" s="189"/>
      <c r="R238" s="115"/>
      <c r="S238" s="115"/>
    </row>
    <row r="239" spans="3:19" x14ac:dyDescent="0.25">
      <c r="C239" s="119"/>
      <c r="D239" s="1300" t="s">
        <v>503</v>
      </c>
      <c r="E239" s="1300"/>
      <c r="F239" s="1300"/>
      <c r="G239" s="1300"/>
      <c r="H239" s="1301"/>
      <c r="I239" s="189">
        <f>SUM(I224:I238)</f>
        <v>12000000</v>
      </c>
      <c r="J239" s="122"/>
      <c r="R239" s="115"/>
      <c r="S239" s="115"/>
    </row>
    <row r="240" spans="3:19" x14ac:dyDescent="0.25">
      <c r="C240" s="119"/>
      <c r="R240" s="115"/>
      <c r="S240" s="115"/>
    </row>
    <row r="241" spans="3:19" ht="16.5" thickBot="1" x14ac:dyDescent="0.3">
      <c r="C241" s="119"/>
      <c r="R241" s="115"/>
      <c r="S241" s="115"/>
    </row>
    <row r="242" spans="3:19" ht="16.5" thickBot="1" x14ac:dyDescent="0.3">
      <c r="C242" s="114"/>
      <c r="D242" s="1252" t="s">
        <v>504</v>
      </c>
      <c r="E242" s="1253"/>
      <c r="F242" s="1253"/>
      <c r="G242" s="1253"/>
      <c r="H242" s="1253"/>
      <c r="I242" s="1253"/>
      <c r="J242" s="1253"/>
      <c r="K242" s="1253"/>
      <c r="L242" s="1253"/>
      <c r="M242" s="1253"/>
      <c r="N242" s="1253"/>
      <c r="O242" s="1253"/>
      <c r="P242" s="1253"/>
      <c r="Q242" s="1253"/>
      <c r="R242" s="1254"/>
      <c r="S242" s="115"/>
    </row>
    <row r="243" spans="3:19" ht="111.95" customHeight="1" x14ac:dyDescent="0.25">
      <c r="C243" s="114"/>
      <c r="D243" s="1340" t="s">
        <v>4662</v>
      </c>
      <c r="E243" s="1338"/>
      <c r="F243" s="1338"/>
      <c r="G243" s="1338"/>
      <c r="H243" s="1338"/>
      <c r="I243" s="1338"/>
      <c r="J243" s="1338"/>
      <c r="K243" s="1338"/>
      <c r="L243" s="1338"/>
      <c r="M243" s="1338"/>
      <c r="N243" s="1338"/>
      <c r="O243" s="1338"/>
      <c r="P243" s="1338"/>
      <c r="Q243" s="1338"/>
      <c r="R243" s="1339"/>
      <c r="S243" s="115"/>
    </row>
    <row r="244" spans="3:19" x14ac:dyDescent="0.25">
      <c r="C244" s="114"/>
      <c r="D244" s="1337"/>
      <c r="E244" s="1338"/>
      <c r="F244" s="1338"/>
      <c r="G244" s="1338"/>
      <c r="H244" s="1338"/>
      <c r="I244" s="1338"/>
      <c r="J244" s="1338"/>
      <c r="K244" s="1338"/>
      <c r="L244" s="1338"/>
      <c r="M244" s="1338"/>
      <c r="N244" s="1338"/>
      <c r="O244" s="1338"/>
      <c r="P244" s="1338"/>
      <c r="Q244" s="1338"/>
      <c r="R244" s="1339"/>
      <c r="S244" s="115"/>
    </row>
    <row r="245" spans="3:19" ht="36.75" customHeight="1" x14ac:dyDescent="0.25">
      <c r="C245" s="114"/>
      <c r="D245" s="1340"/>
      <c r="E245" s="1338"/>
      <c r="F245" s="1338"/>
      <c r="G245" s="1338"/>
      <c r="H245" s="1338"/>
      <c r="I245" s="1338"/>
      <c r="J245" s="1338"/>
      <c r="K245" s="1338"/>
      <c r="L245" s="1338"/>
      <c r="M245" s="1338"/>
      <c r="N245" s="1338"/>
      <c r="O245" s="1338"/>
      <c r="P245" s="1338"/>
      <c r="Q245" s="1338"/>
      <c r="R245" s="1339"/>
      <c r="S245" s="115"/>
    </row>
    <row r="246" spans="3:19" ht="16.5" thickBot="1" x14ac:dyDescent="0.3">
      <c r="C246" s="114"/>
      <c r="D246" s="253"/>
      <c r="E246" s="254"/>
      <c r="F246" s="254"/>
      <c r="G246" s="254"/>
      <c r="H246" s="254"/>
      <c r="I246" s="254"/>
      <c r="J246" s="254"/>
      <c r="K246" s="254"/>
      <c r="L246" s="254"/>
      <c r="M246" s="254"/>
      <c r="N246" s="254"/>
      <c r="O246" s="254"/>
      <c r="P246" s="254"/>
      <c r="Q246" s="254"/>
      <c r="R246" s="255"/>
      <c r="S246" s="115"/>
    </row>
    <row r="247" spans="3:19" ht="16.5" thickBot="1" x14ac:dyDescent="0.3">
      <c r="C247" s="119"/>
      <c r="D247" s="1252" t="s">
        <v>505</v>
      </c>
      <c r="E247" s="1253"/>
      <c r="F247" s="1253"/>
      <c r="G247" s="1253"/>
      <c r="H247" s="1253"/>
      <c r="I247" s="1253"/>
      <c r="J247" s="1253"/>
      <c r="K247" s="1253"/>
      <c r="L247" s="1253"/>
      <c r="M247" s="1253"/>
      <c r="N247" s="1253"/>
      <c r="O247" s="1253"/>
      <c r="P247" s="1253"/>
      <c r="Q247" s="1253"/>
      <c r="R247" s="1254"/>
      <c r="S247" s="115"/>
    </row>
    <row r="248" spans="3:19" x14ac:dyDescent="0.25">
      <c r="C248" s="119"/>
      <c r="D248" s="1259" t="s">
        <v>506</v>
      </c>
      <c r="E248" s="1260"/>
      <c r="F248" s="1260"/>
      <c r="G248" s="1260"/>
      <c r="H248" s="1260"/>
      <c r="I248" s="1260"/>
      <c r="J248" s="1260"/>
      <c r="K248" s="1260"/>
      <c r="L248" s="24"/>
      <c r="M248" s="24"/>
      <c r="N248" s="24"/>
      <c r="O248" s="24"/>
      <c r="P248" s="24"/>
      <c r="Q248" s="24"/>
      <c r="R248" s="25"/>
      <c r="S248" s="115"/>
    </row>
    <row r="249" spans="3:19" x14ac:dyDescent="0.25">
      <c r="C249" s="119"/>
      <c r="D249" s="1246" t="s">
        <v>507</v>
      </c>
      <c r="E249" s="1247"/>
      <c r="F249" s="1247"/>
      <c r="G249" s="1247"/>
      <c r="H249" s="1247"/>
      <c r="I249" s="1247"/>
      <c r="J249" s="1247"/>
      <c r="K249" s="24"/>
      <c r="L249" s="24"/>
      <c r="M249" s="24"/>
      <c r="N249" s="24"/>
      <c r="O249" s="24"/>
      <c r="P249" s="24"/>
      <c r="Q249" s="24"/>
      <c r="R249" s="25"/>
      <c r="S249" s="115"/>
    </row>
    <row r="250" spans="3:19" x14ac:dyDescent="0.25">
      <c r="C250" s="119"/>
      <c r="D250" s="1246" t="s">
        <v>1647</v>
      </c>
      <c r="E250" s="1247"/>
      <c r="F250" s="1247"/>
      <c r="G250" s="1247"/>
      <c r="H250" s="1247"/>
      <c r="R250" s="115"/>
      <c r="S250" s="115"/>
    </row>
    <row r="251" spans="3:19" x14ac:dyDescent="0.25">
      <c r="C251" s="119"/>
      <c r="D251" s="1248" t="s">
        <v>1134</v>
      </c>
      <c r="E251" s="1249"/>
      <c r="F251" s="1249"/>
      <c r="G251" s="1249"/>
      <c r="R251" s="115"/>
      <c r="S251" s="115"/>
    </row>
    <row r="252" spans="3:19" x14ac:dyDescent="0.25">
      <c r="C252" s="119"/>
      <c r="R252" s="115"/>
      <c r="S252" s="115"/>
    </row>
    <row r="253" spans="3:19" ht="16.5" thickBot="1" x14ac:dyDescent="0.3">
      <c r="C253" s="119"/>
      <c r="D253" s="192"/>
      <c r="E253" s="193"/>
      <c r="F253" s="193"/>
      <c r="G253" s="193"/>
      <c r="H253" s="193"/>
      <c r="I253" s="193"/>
      <c r="J253" s="193"/>
      <c r="K253" s="194"/>
      <c r="L253" s="194"/>
      <c r="M253" s="194"/>
      <c r="N253" s="194"/>
      <c r="O253" s="194"/>
      <c r="P253" s="194"/>
      <c r="Q253" s="194"/>
      <c r="R253" s="195"/>
      <c r="S253" s="115"/>
    </row>
    <row r="254" spans="3:19" x14ac:dyDescent="0.25">
      <c r="C254" s="119"/>
      <c r="D254" s="1250" t="s">
        <v>510</v>
      </c>
      <c r="E254" s="1251"/>
      <c r="F254" s="59" t="s">
        <v>511</v>
      </c>
      <c r="S254" s="115"/>
    </row>
    <row r="255" spans="3:19" ht="16.5" thickBot="1" x14ac:dyDescent="0.3">
      <c r="C255" s="196"/>
      <c r="D255" s="193"/>
      <c r="E255" s="193"/>
      <c r="F255" s="193"/>
      <c r="G255" s="193"/>
      <c r="H255" s="193"/>
      <c r="I255" s="193"/>
      <c r="J255" s="193"/>
      <c r="K255" s="193"/>
      <c r="L255" s="193"/>
      <c r="M255" s="193"/>
      <c r="N255" s="193"/>
      <c r="O255" s="193"/>
      <c r="P255" s="193"/>
      <c r="Q255" s="193"/>
      <c r="R255" s="193"/>
      <c r="S255" s="197"/>
    </row>
  </sheetData>
  <mergeCells count="47">
    <mergeCell ref="D249:J249"/>
    <mergeCell ref="D250:H250"/>
    <mergeCell ref="D251:G251"/>
    <mergeCell ref="D254:E254"/>
    <mergeCell ref="D242:R242"/>
    <mergeCell ref="D243:R243"/>
    <mergeCell ref="D244:R244"/>
    <mergeCell ref="D245:R245"/>
    <mergeCell ref="D247:R247"/>
    <mergeCell ref="D248:K248"/>
    <mergeCell ref="D142:R142"/>
    <mergeCell ref="D144:K144"/>
    <mergeCell ref="D166:R166"/>
    <mergeCell ref="R44:S44"/>
    <mergeCell ref="D239:H239"/>
    <mergeCell ref="D168:K168"/>
    <mergeCell ref="D169:K169"/>
    <mergeCell ref="D170:K170"/>
    <mergeCell ref="D194:R194"/>
    <mergeCell ref="D196:K196"/>
    <mergeCell ref="D204:R204"/>
    <mergeCell ref="D206:K206"/>
    <mergeCell ref="D213:R213"/>
    <mergeCell ref="D214:K214"/>
    <mergeCell ref="D221:R221"/>
    <mergeCell ref="D222:E222"/>
    <mergeCell ref="I216:I218"/>
    <mergeCell ref="D39:R39"/>
    <mergeCell ref="D15:J15"/>
    <mergeCell ref="D17:R17"/>
    <mergeCell ref="D18:P18"/>
    <mergeCell ref="D30:R30"/>
    <mergeCell ref="D31:R31"/>
    <mergeCell ref="D167:K167"/>
    <mergeCell ref="D40:P40"/>
    <mergeCell ref="D48:M48"/>
    <mergeCell ref="N48:R48"/>
    <mergeCell ref="D50:M50"/>
    <mergeCell ref="D98:R98"/>
    <mergeCell ref="D99:K99"/>
    <mergeCell ref="D105:R105"/>
    <mergeCell ref="D107:P107"/>
    <mergeCell ref="D216:D218"/>
    <mergeCell ref="E216:E218"/>
    <mergeCell ref="F216:F218"/>
    <mergeCell ref="G216:G218"/>
    <mergeCell ref="H216:H218"/>
  </mergeCells>
  <pageMargins left="0.7" right="0.7" top="0.75" bottom="0.75" header="0.3" footer="0.3"/>
  <pageSetup scale="61"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Q22"/>
  <sheetViews>
    <sheetView topLeftCell="I1" workbookViewId="0">
      <selection activeCell="N12" sqref="N12"/>
    </sheetView>
  </sheetViews>
  <sheetFormatPr defaultRowHeight="15" x14ac:dyDescent="0.25"/>
  <cols>
    <col min="8" max="8" width="27.42578125" bestFit="1" customWidth="1"/>
    <col min="11" max="11" width="43.140625" bestFit="1" customWidth="1"/>
    <col min="15" max="15" width="2.85546875" customWidth="1"/>
    <col min="16" max="16" width="18" bestFit="1" customWidth="1"/>
  </cols>
  <sheetData>
    <row r="3" spans="6:17" x14ac:dyDescent="0.25">
      <c r="F3">
        <f>'2nd -8th September 2021'!D116</f>
        <v>8</v>
      </c>
      <c r="G3">
        <f>'2nd -8th September 2021'!E116</f>
        <v>44434</v>
      </c>
      <c r="H3" t="str">
        <f>'2nd -8th September 2021'!F116</f>
        <v>JVA.PAR.2021/204</v>
      </c>
      <c r="I3" t="str">
        <f>'2nd -8th September 2021'!G116</f>
        <v>TEPNG</v>
      </c>
      <c r="J3" t="str">
        <f>'2nd -8th September 2021'!H116</f>
        <v xml:space="preserve">AMKP1-05 </v>
      </c>
      <c r="K3" t="str">
        <f>'2nd -8th September 2021'!I116</f>
        <v xml:space="preserve">Workover  </v>
      </c>
      <c r="L3" t="str">
        <f>'2nd -8th September 2021'!J116</f>
        <v>N/A</v>
      </c>
      <c r="M3" t="str">
        <f>'2nd -8th September 2021'!K116</f>
        <v>Halliburton rigless unit</v>
      </c>
      <c r="N3" t="str">
        <f>'2nd -8th September 2021'!L116</f>
        <v>N/A</v>
      </c>
      <c r="O3" t="str">
        <f>'2nd -8th September 2021'!M116</f>
        <v>N/A</v>
      </c>
      <c r="P3" t="str">
        <f>'2nd -8th September 2021'!N116</f>
        <v>$263k/14 days</v>
      </c>
      <c r="Q3" t="str">
        <f>'2nd -8th September 2021'!O116</f>
        <v>Approved 03.09.2021</v>
      </c>
    </row>
    <row r="4" spans="6:17" x14ac:dyDescent="0.25">
      <c r="F4">
        <f>'2nd -8th September 2021'!D119</f>
        <v>11</v>
      </c>
      <c r="G4" t="str">
        <f>'2nd -8th September 2021'!E119</f>
        <v>02.08.2021</v>
      </c>
      <c r="H4" t="str">
        <f>'2nd -8th September 2021'!F119</f>
        <v>MPN-DLG-DPR-DIR-0621-0135</v>
      </c>
      <c r="I4" t="str">
        <f>'2nd -8th September 2021'!G119</f>
        <v>MPN</v>
      </c>
      <c r="J4" t="str">
        <f>'2nd -8th September 2021'!H119</f>
        <v>OYOT-3A</v>
      </c>
      <c r="K4" t="str">
        <f>'2nd -8th September 2021'!I119</f>
        <v>Workover GLVC</v>
      </c>
      <c r="L4" t="str">
        <f>'2nd -8th September 2021'!J119</f>
        <v>NA</v>
      </c>
      <c r="M4" t="str">
        <f>'2nd -8th September 2021'!K119</f>
        <v>EMVAL</v>
      </c>
      <c r="N4">
        <f>'2nd -8th September 2021'!L119</f>
        <v>0</v>
      </c>
      <c r="O4" t="str">
        <f>'2nd -8th September 2021'!M119</f>
        <v>1.1 MBO</v>
      </c>
      <c r="P4" t="str">
        <f>'2nd -8th September 2021'!N119</f>
        <v>$65,275</v>
      </c>
      <c r="Q4" t="str">
        <f>'2nd -8th September 2021'!O119</f>
        <v>Approved 06.09.2021</v>
      </c>
    </row>
    <row r="5" spans="6:17" x14ac:dyDescent="0.25">
      <c r="F5">
        <f>'2nd -8th September 2021'!D120</f>
        <v>12</v>
      </c>
      <c r="G5" t="str">
        <f>'2nd -8th September 2021'!E120</f>
        <v>02.08.2021</v>
      </c>
      <c r="H5" t="str">
        <f>'2nd -8th September 2021'!F120</f>
        <v>MPN-DLG-DPR-DIR-0621-0135</v>
      </c>
      <c r="I5" t="str">
        <f>'2nd -8th September 2021'!G120</f>
        <v>MPN</v>
      </c>
      <c r="J5" t="str">
        <f>'2nd -8th September 2021'!H120</f>
        <v>OYOT-4A</v>
      </c>
      <c r="K5" t="str">
        <f>'2nd -8th September 2021'!I120</f>
        <v>Workover GLVC</v>
      </c>
      <c r="L5" t="str">
        <f>'2nd -8th September 2021'!J120</f>
        <v>NA</v>
      </c>
      <c r="M5" t="str">
        <f>'2nd -8th September 2021'!K120</f>
        <v>EMVAL</v>
      </c>
      <c r="N5">
        <f>'2nd -8th September 2021'!L120</f>
        <v>0</v>
      </c>
      <c r="O5" t="str">
        <f>'2nd -8th September 2021'!M120</f>
        <v>1.2 MBO</v>
      </c>
      <c r="P5" t="str">
        <f>'2nd -8th September 2021'!N120</f>
        <v>$65,275</v>
      </c>
      <c r="Q5" t="str">
        <f>'2nd -8th September 2021'!O120</f>
        <v>Approved 06.09.2021</v>
      </c>
    </row>
    <row r="6" spans="6:17" x14ac:dyDescent="0.25">
      <c r="F6">
        <f>'2nd -8th September 2021'!D121</f>
        <v>13</v>
      </c>
      <c r="G6" t="str">
        <f>'2nd -8th September 2021'!E121</f>
        <v>02.08.2021</v>
      </c>
      <c r="H6" t="str">
        <f>'2nd -8th September 2021'!F121</f>
        <v>MPN-DLG-DPR-DIR-0621-0135</v>
      </c>
      <c r="I6" t="str">
        <f>'2nd -8th September 2021'!G121</f>
        <v>MPN</v>
      </c>
      <c r="J6" t="str">
        <f>'2nd -8th September 2021'!H121</f>
        <v>OYOT-6A</v>
      </c>
      <c r="K6" t="str">
        <f>'2nd -8th September 2021'!I121</f>
        <v>Workover GLVC</v>
      </c>
      <c r="L6" t="str">
        <f>'2nd -8th September 2021'!J121</f>
        <v>NA</v>
      </c>
      <c r="M6" t="str">
        <f>'2nd -8th September 2021'!K121</f>
        <v>EMVAL</v>
      </c>
      <c r="N6">
        <f>'2nd -8th September 2021'!L121</f>
        <v>0</v>
      </c>
      <c r="O6" t="str">
        <f>'2nd -8th September 2021'!M121</f>
        <v>0.6 MBO</v>
      </c>
      <c r="P6" t="str">
        <f>'2nd -8th September 2021'!N121</f>
        <v>$65,275</v>
      </c>
      <c r="Q6" t="str">
        <f>'2nd -8th September 2021'!O121</f>
        <v>Approved 06.09.2021</v>
      </c>
    </row>
    <row r="7" spans="6:17" x14ac:dyDescent="0.25">
      <c r="F7">
        <f>'2nd -8th September 2021'!D111</f>
        <v>3</v>
      </c>
      <c r="G7" t="str">
        <f>'2nd -8th September 2021'!E111</f>
        <v>11.08.2021</v>
      </c>
      <c r="H7" t="str">
        <f>'2nd -8th September 2021'!F111</f>
        <v>SPDC-DEV-2021-0096L</v>
      </c>
      <c r="I7" t="str">
        <f>'2nd -8th September 2021'!G111</f>
        <v>SPDC</v>
      </c>
      <c r="J7" t="str">
        <f>'2nd -8th September 2021'!H111</f>
        <v>AHIA014S</v>
      </c>
      <c r="K7" t="str">
        <f>'2nd -8th September 2021'!I111</f>
        <v>Intervention (Fishing and Nitrogen lift activity)</v>
      </c>
      <c r="L7" t="str">
        <f>'2nd -8th September 2021'!J111</f>
        <v>10,279 – 10,288; 10,302 – 10,308 ftah</v>
      </c>
      <c r="M7" t="str">
        <f>'2nd -8th September 2021'!K111</f>
        <v>Emval well services’s Slickline, HydroServe Nigeria Limited's Coiled Tubing &amp; Pumping Unit, Calaya Engineering's wellhead Maintenance'</v>
      </c>
      <c r="N7" t="str">
        <f>'2nd -8th September 2021'!L111</f>
        <v>550 bopd</v>
      </c>
      <c r="O7" t="str">
        <f>'2nd -8th September 2021'!M111</f>
        <v>1.67MMstb</v>
      </c>
      <c r="P7" t="str">
        <f>'2nd -8th September 2021'!N111</f>
        <v>-</v>
      </c>
      <c r="Q7" t="str">
        <f>'2nd -8th September 2021'!O111</f>
        <v xml:space="preserve">Approved 06.09.2021 </v>
      </c>
    </row>
    <row r="8" spans="6:17" x14ac:dyDescent="0.25">
      <c r="F8">
        <f>'2nd -8th September 2021'!D115</f>
        <v>7</v>
      </c>
      <c r="G8">
        <f>'2nd -8th September 2021'!E115</f>
        <v>44434</v>
      </c>
      <c r="H8" t="str">
        <f>'2nd -8th September 2021'!F115</f>
        <v>JVA.PAR.2021/198</v>
      </c>
      <c r="I8" t="str">
        <f>'2nd -8th September 2021'!G115</f>
        <v>TEPNG</v>
      </c>
      <c r="J8" t="str">
        <f>'2nd -8th September 2021'!H115</f>
        <v xml:space="preserve">Ofon-19 </v>
      </c>
      <c r="K8" t="str">
        <f>'2nd -8th September 2021'!I115</f>
        <v>Intervention (RST &amp; BCSR)</v>
      </c>
      <c r="L8">
        <f>'2nd -8th September 2021'!J115</f>
        <v>0</v>
      </c>
      <c r="M8">
        <f>'2nd -8th September 2021'!K115</f>
        <v>0</v>
      </c>
      <c r="N8" t="str">
        <f>'2nd -8th September 2021'!L115</f>
        <v>800 bopd</v>
      </c>
      <c r="O8" t="str">
        <f>'2nd -8th September 2021'!M115</f>
        <v>3.6 MMstb</v>
      </c>
      <c r="P8" t="str">
        <f>'2nd -8th September 2021'!N115</f>
        <v>$4.015k/15 days</v>
      </c>
      <c r="Q8" t="str">
        <f>'2nd -8th September 2021'!O115</f>
        <v>Approved 08.09.2021</v>
      </c>
    </row>
    <row r="9" spans="6:17" x14ac:dyDescent="0.25">
      <c r="F9">
        <f>'2nd -8th September 2021'!D122</f>
        <v>14</v>
      </c>
      <c r="G9" t="str">
        <f>'2nd -8th September 2021'!E122</f>
        <v>04.09.2021</v>
      </c>
      <c r="H9" t="str">
        <f>'2nd -8th September 2021'!F122</f>
        <v>JVA.PAR.2021/200</v>
      </c>
      <c r="I9" t="str">
        <f>'2nd -8th September 2021'!G122</f>
        <v>TEPNG</v>
      </c>
      <c r="J9" t="str">
        <f>'2nd -8th September 2021'!H122</f>
        <v>AMKP1-42</v>
      </c>
      <c r="K9" t="str">
        <f>'2nd -8th September 2021'!I122</f>
        <v>Workover Revalidation</v>
      </c>
      <c r="L9" t="str">
        <f>'2nd -8th September 2021'!J122</f>
        <v>NA</v>
      </c>
      <c r="M9">
        <f>'2nd -8th September 2021'!K122</f>
        <v>0</v>
      </c>
      <c r="N9">
        <f>'2nd -8th September 2021'!L122</f>
        <v>0</v>
      </c>
      <c r="O9">
        <f>'2nd -8th September 2021'!M122</f>
        <v>0</v>
      </c>
      <c r="P9">
        <f>'2nd -8th September 2021'!N122</f>
        <v>0</v>
      </c>
      <c r="Q9" t="str">
        <f>'2nd -8th September 2021'!O122</f>
        <v>Approved 08.09.2021</v>
      </c>
    </row>
    <row r="10" spans="6:17" x14ac:dyDescent="0.25">
      <c r="F10">
        <f>'2nd -8th September 2021'!D135</f>
        <v>27</v>
      </c>
      <c r="G10" t="str">
        <f>'2nd -8th September 2021'!E135</f>
        <v>16.08.2021</v>
      </c>
      <c r="H10" t="str">
        <f>'2nd -8th September 2021'!F135</f>
        <v>REG-LEG-CNL-DPR-LEK-00343L</v>
      </c>
      <c r="I10" t="str">
        <f>'2nd -8th September 2021'!G135</f>
        <v>CNL</v>
      </c>
      <c r="J10" t="str">
        <f>'2nd -8th September 2021'!H135</f>
        <v>GB-14ST</v>
      </c>
      <c r="K10" t="str">
        <f>'2nd -8th September 2021'!I135</f>
        <v>WELL Safety and Security</v>
      </c>
      <c r="L10" t="str">
        <f>'2nd -8th September 2021'!J135</f>
        <v>5154-7560ft</v>
      </c>
      <c r="M10" t="str">
        <f>'2nd -8th September 2021'!K135</f>
        <v>Eyewu-2 + Lady Grace II Tugboat</v>
      </c>
      <c r="N10" t="str">
        <f>'2nd -8th September 2021'!L135</f>
        <v>Yet to be provided</v>
      </c>
      <c r="O10" t="str">
        <f>'2nd -8th September 2021'!M135</f>
        <v>0.41MMBO</v>
      </c>
      <c r="P10" t="str">
        <f>'2nd -8th September 2021'!N135</f>
        <v>$16,145/7days</v>
      </c>
      <c r="Q10" t="str">
        <f>'2nd -8th September 2021'!O135</f>
        <v>Approved
07.09.2021.</v>
      </c>
    </row>
    <row r="11" spans="6:17" x14ac:dyDescent="0.25">
      <c r="F11">
        <f>'2nd -8th September 2021'!D136</f>
        <v>28</v>
      </c>
      <c r="G11" t="str">
        <f>'2nd -8th September 2021'!E136</f>
        <v>16.08.2021</v>
      </c>
      <c r="H11" t="str">
        <f>'2nd -8th September 2021'!F136</f>
        <v>REG-LEG-CNL-DPR-LEK-00343L</v>
      </c>
      <c r="I11" t="str">
        <f>'2nd -8th September 2021'!G136</f>
        <v>CNL</v>
      </c>
      <c r="J11" t="str">
        <f>'2nd -8th September 2021'!H136</f>
        <v>GB-25ST</v>
      </c>
      <c r="K11" t="str">
        <f>'2nd -8th September 2021'!I136</f>
        <v>WELL Safety and Security</v>
      </c>
      <c r="L11" t="str">
        <f>'2nd -8th September 2021'!J136</f>
        <v>5171-7249ft</v>
      </c>
      <c r="M11" t="str">
        <f>'2nd -8th September 2021'!K136</f>
        <v>Eyewu-2 + Lady Grace II Tugboat</v>
      </c>
      <c r="N11" t="str">
        <f>'2nd -8th September 2021'!L136</f>
        <v>Yet to be provided</v>
      </c>
      <c r="O11" t="str">
        <f>'2nd -8th September 2021'!M136</f>
        <v>2.93MMBO</v>
      </c>
      <c r="P11" t="str">
        <f>'2nd -8th September 2021'!N136</f>
        <v>$16,145/7days</v>
      </c>
      <c r="Q11" t="str">
        <f>'2nd -8th September 2021'!O136</f>
        <v>Approved
07.09.2021.</v>
      </c>
    </row>
    <row r="12" spans="6:17" x14ac:dyDescent="0.25">
      <c r="F12">
        <f>'2nd -8th September 2021'!D137</f>
        <v>29</v>
      </c>
      <c r="G12" t="str">
        <f>'2nd -8th September 2021'!E137</f>
        <v>16.08.2021</v>
      </c>
      <c r="H12" t="str">
        <f>'2nd -8th September 2021'!F137</f>
        <v>REG-LEG-CNL-DPR-LEK-00343L</v>
      </c>
      <c r="I12" t="str">
        <f>'2nd -8th September 2021'!G137</f>
        <v>CNL</v>
      </c>
      <c r="J12" t="str">
        <f>'2nd -8th September 2021'!H137</f>
        <v>DB-37H</v>
      </c>
      <c r="K12" t="str">
        <f>'2nd -8th September 2021'!I137</f>
        <v>WELL Safety and Security</v>
      </c>
      <c r="L12" t="str">
        <f>'2nd -8th September 2021'!J137</f>
        <v>7922-8892ft MD</v>
      </c>
      <c r="M12" t="str">
        <f>'2nd -8th September 2021'!K137</f>
        <v>Eyewu-2 + Lady Grace II Tugboat</v>
      </c>
      <c r="N12" t="str">
        <f>'2nd -8th September 2021'!L137</f>
        <v>Yet to be provided</v>
      </c>
      <c r="O12" t="str">
        <f>'2nd -8th September 2021'!M137</f>
        <v>1.182MMBO</v>
      </c>
      <c r="P12" t="str">
        <f>'2nd -8th September 2021'!N137</f>
        <v>$16,145/7days</v>
      </c>
      <c r="Q12" t="str">
        <f>'2nd -8th September 2021'!O137</f>
        <v>Approved
07.09.2021.</v>
      </c>
    </row>
    <row r="13" spans="6:17" x14ac:dyDescent="0.25">
      <c r="F13">
        <f>'2nd -8th September 2021'!D138</f>
        <v>30</v>
      </c>
      <c r="G13" t="str">
        <f>'2nd -8th September 2021'!E138</f>
        <v>16.08.2021</v>
      </c>
      <c r="H13" t="str">
        <f>'2nd -8th September 2021'!F138</f>
        <v>REG-LEG-CNL-DPR-LEK-00343L</v>
      </c>
      <c r="I13" t="str">
        <f>'2nd -8th September 2021'!G138</f>
        <v>CNL</v>
      </c>
      <c r="J13" t="str">
        <f>'2nd -8th September 2021'!H138</f>
        <v>GB-75H</v>
      </c>
      <c r="K13" t="str">
        <f>'2nd -8th September 2021'!I138</f>
        <v>Gaslift Optimization</v>
      </c>
      <c r="L13" t="str">
        <f>'2nd -8th September 2021'!J138</f>
        <v xml:space="preserve">7853-8748ft MD </v>
      </c>
      <c r="M13" t="str">
        <f>'2nd -8th September 2021'!K138</f>
        <v>Rigless</v>
      </c>
      <c r="N13" t="str">
        <f>'2nd -8th September 2021'!L138</f>
        <v>Yet to be provided</v>
      </c>
      <c r="O13" t="str">
        <f>'2nd -8th September 2021'!M138</f>
        <v>Yet to be provided</v>
      </c>
      <c r="P13" t="str">
        <f>'2nd -8th September 2021'!N138</f>
        <v>Yet to be provided</v>
      </c>
      <c r="Q13" t="str">
        <f>'2nd -8th September 2021'!O138</f>
        <v>Approved
07.09.2021.</v>
      </c>
    </row>
    <row r="14" spans="6:17" x14ac:dyDescent="0.25">
      <c r="F14">
        <f>'2nd -8th September 2021'!D139</f>
        <v>31</v>
      </c>
      <c r="G14" t="str">
        <f>'2nd -8th September 2021'!E139</f>
        <v>23.08.2021</v>
      </c>
      <c r="H14" t="str">
        <f>'2nd -8th September 2021'!F139</f>
        <v>DIB-LEG-CNL-DPR-LEK-00126L</v>
      </c>
      <c r="I14" t="str">
        <f>'2nd -8th September 2021'!G139</f>
        <v>CNL</v>
      </c>
      <c r="J14" t="str">
        <f>'2nd -8th September 2021'!H139</f>
        <v>DB-42H</v>
      </c>
      <c r="K14" t="str">
        <f>'2nd -8th September 2021'!I139</f>
        <v>Gaslift Optimization</v>
      </c>
      <c r="L14" t="str">
        <f>'2nd -8th September 2021'!J139</f>
        <v xml:space="preserve">7853-8748ft MD </v>
      </c>
      <c r="M14" t="str">
        <f>'2nd -8th September 2021'!K139</f>
        <v>Eyewu-2</v>
      </c>
      <c r="N14" t="str">
        <f>'2nd -8th September 2021'!L139</f>
        <v>Yet to be provided</v>
      </c>
      <c r="O14" t="str">
        <f>'2nd -8th September 2021'!M139</f>
        <v>0.8MMBO</v>
      </c>
      <c r="P14" t="str">
        <f>'2nd -8th September 2021'!N139</f>
        <v>$16,145/11days</v>
      </c>
      <c r="Q14" t="str">
        <f>'2nd -8th September 2021'!O139</f>
        <v>Approved
07.09.2021.</v>
      </c>
    </row>
    <row r="18" spans="14:16" x14ac:dyDescent="0.25">
      <c r="N18" t="s">
        <v>213</v>
      </c>
      <c r="P18">
        <v>6</v>
      </c>
    </row>
    <row r="19" spans="14:16" x14ac:dyDescent="0.25">
      <c r="N19" t="s">
        <v>100</v>
      </c>
      <c r="P19">
        <v>3</v>
      </c>
    </row>
    <row r="20" spans="14:16" x14ac:dyDescent="0.25">
      <c r="N20" t="s">
        <v>213</v>
      </c>
      <c r="P20">
        <v>2</v>
      </c>
    </row>
    <row r="21" spans="14:16" x14ac:dyDescent="0.25">
      <c r="N21" t="s">
        <v>4663</v>
      </c>
      <c r="P21">
        <v>1</v>
      </c>
    </row>
    <row r="22" spans="14:16" x14ac:dyDescent="0.25">
      <c r="P22">
        <f>SUM(P18:P21)</f>
        <v>12</v>
      </c>
    </row>
  </sheetData>
  <sortState ref="F4:Q35">
    <sortCondition ref="Q4"/>
  </sortState>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5"/>
  <sheetViews>
    <sheetView workbookViewId="0">
      <selection activeCell="G5" sqref="G5"/>
    </sheetView>
  </sheetViews>
  <sheetFormatPr defaultRowHeight="15" x14ac:dyDescent="0.25"/>
  <sheetData>
    <row r="5" spans="7:7" ht="76.5" x14ac:dyDescent="0.25">
      <c r="G5" s="252" t="s">
        <v>4664</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25:K30"/>
  <sheetViews>
    <sheetView workbookViewId="0">
      <selection activeCell="H31" sqref="H31"/>
    </sheetView>
  </sheetViews>
  <sheetFormatPr defaultRowHeight="15" x14ac:dyDescent="0.25"/>
  <sheetData>
    <row r="25" spans="7:11" x14ac:dyDescent="0.25">
      <c r="G25">
        <f>24-6</f>
        <v>18</v>
      </c>
      <c r="H25">
        <f>39-25</f>
        <v>14</v>
      </c>
      <c r="I25">
        <f>35-13</f>
        <v>22</v>
      </c>
      <c r="J25">
        <f>48-22-1</f>
        <v>25</v>
      </c>
      <c r="K25">
        <f>54-24</f>
        <v>30</v>
      </c>
    </row>
    <row r="30" spans="7:11" x14ac:dyDescent="0.25">
      <c r="H30">
        <f>5+25+13+22+24+17</f>
        <v>106</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workbookViewId="0">
      <selection activeCell="B16" sqref="B16"/>
    </sheetView>
  </sheetViews>
  <sheetFormatPr defaultRowHeight="15" x14ac:dyDescent="0.25"/>
  <cols>
    <col min="2" max="2" width="38.42578125" customWidth="1"/>
    <col min="3" max="3" width="31.42578125" bestFit="1" customWidth="1"/>
    <col min="4" max="4" width="15.42578125" customWidth="1"/>
    <col min="5" max="5" width="29.85546875" customWidth="1"/>
    <col min="6" max="6" width="35.42578125" bestFit="1" customWidth="1"/>
    <col min="7" max="7" width="52.85546875" bestFit="1" customWidth="1"/>
    <col min="8" max="8" width="39.42578125" customWidth="1"/>
  </cols>
  <sheetData>
    <row r="1" spans="1:8" ht="15.75" x14ac:dyDescent="0.25">
      <c r="A1" s="104" t="s">
        <v>9</v>
      </c>
      <c r="B1" s="104" t="s">
        <v>3288</v>
      </c>
      <c r="C1" s="104" t="s">
        <v>3289</v>
      </c>
      <c r="D1" s="104" t="s">
        <v>3290</v>
      </c>
      <c r="E1" s="104" t="s">
        <v>3291</v>
      </c>
      <c r="F1" s="104" t="s">
        <v>3292</v>
      </c>
      <c r="G1" s="104" t="s">
        <v>3293</v>
      </c>
      <c r="H1" s="104" t="s">
        <v>3951</v>
      </c>
    </row>
    <row r="2" spans="1:8" ht="15.75" x14ac:dyDescent="0.25">
      <c r="A2" s="102">
        <v>1</v>
      </c>
      <c r="B2" s="102" t="s">
        <v>3400</v>
      </c>
      <c r="C2" s="102" t="s">
        <v>3401</v>
      </c>
      <c r="D2" s="102" t="s">
        <v>373</v>
      </c>
      <c r="E2" s="102" t="s">
        <v>3445</v>
      </c>
      <c r="F2" s="102" t="s">
        <v>171</v>
      </c>
      <c r="G2" s="102" t="s">
        <v>385</v>
      </c>
      <c r="H2" s="102" t="s">
        <v>3952</v>
      </c>
    </row>
    <row r="3" spans="1:8" ht="15.75" x14ac:dyDescent="0.25">
      <c r="A3" s="102">
        <v>2</v>
      </c>
      <c r="B3" s="102" t="s">
        <v>3956</v>
      </c>
      <c r="C3" s="102" t="s">
        <v>3957</v>
      </c>
      <c r="D3" s="102" t="s">
        <v>373</v>
      </c>
      <c r="E3" s="102" t="s">
        <v>4665</v>
      </c>
      <c r="F3" s="102" t="s">
        <v>2996</v>
      </c>
      <c r="G3" s="102" t="s">
        <v>4666</v>
      </c>
      <c r="H3" s="102" t="s">
        <v>4667</v>
      </c>
    </row>
    <row r="4" spans="1:8" ht="15.75" x14ac:dyDescent="0.25">
      <c r="A4" s="102">
        <v>3</v>
      </c>
      <c r="B4" s="102" t="s">
        <v>3367</v>
      </c>
      <c r="C4" s="102" t="s">
        <v>3368</v>
      </c>
      <c r="D4" s="102" t="s">
        <v>383</v>
      </c>
      <c r="E4" s="102" t="s">
        <v>3992</v>
      </c>
      <c r="F4" s="102" t="s">
        <v>3444</v>
      </c>
      <c r="G4" s="102" t="s">
        <v>3372</v>
      </c>
      <c r="H4" s="102" t="s">
        <v>3952</v>
      </c>
    </row>
    <row r="5" spans="1:8" ht="15.75" x14ac:dyDescent="0.25">
      <c r="A5" s="102">
        <v>4</v>
      </c>
      <c r="B5" s="102" t="s">
        <v>353</v>
      </c>
      <c r="C5" s="102" t="s">
        <v>359</v>
      </c>
      <c r="D5" s="102" t="s">
        <v>48</v>
      </c>
      <c r="E5" s="102" t="s">
        <v>360</v>
      </c>
      <c r="F5" s="102" t="s">
        <v>361</v>
      </c>
      <c r="G5" s="102" t="s">
        <v>362</v>
      </c>
      <c r="H5" s="102" t="s">
        <v>2293</v>
      </c>
    </row>
    <row r="6" spans="1:8" ht="15.75" x14ac:dyDescent="0.25">
      <c r="A6" s="102">
        <v>5</v>
      </c>
      <c r="B6" s="102" t="s">
        <v>353</v>
      </c>
      <c r="C6" s="102" t="s">
        <v>370</v>
      </c>
      <c r="D6" s="102" t="s">
        <v>48</v>
      </c>
      <c r="E6" s="102" t="s">
        <v>360</v>
      </c>
      <c r="F6" s="102" t="s">
        <v>603</v>
      </c>
      <c r="G6" s="102" t="s">
        <v>802</v>
      </c>
      <c r="H6" s="102" t="s">
        <v>2293</v>
      </c>
    </row>
    <row r="7" spans="1:8" ht="15.75" x14ac:dyDescent="0.25">
      <c r="A7" s="102">
        <v>6</v>
      </c>
      <c r="B7" s="102" t="s">
        <v>3313</v>
      </c>
      <c r="C7" s="102" t="s">
        <v>4668</v>
      </c>
      <c r="D7" s="102" t="s">
        <v>52</v>
      </c>
      <c r="E7" s="102" t="s">
        <v>4669</v>
      </c>
      <c r="F7" s="102" t="s">
        <v>1678</v>
      </c>
      <c r="G7" s="102" t="s">
        <v>429</v>
      </c>
      <c r="H7" s="102" t="s">
        <v>3952</v>
      </c>
    </row>
    <row r="8" spans="1:8" ht="15.75" x14ac:dyDescent="0.25">
      <c r="A8" s="102">
        <v>7</v>
      </c>
      <c r="B8" s="102" t="s">
        <v>3313</v>
      </c>
      <c r="C8" s="102" t="s">
        <v>2981</v>
      </c>
      <c r="D8" s="102" t="s">
        <v>52</v>
      </c>
      <c r="E8" s="102" t="s">
        <v>4670</v>
      </c>
      <c r="F8" s="102" t="s">
        <v>1678</v>
      </c>
      <c r="G8" s="102" t="s">
        <v>429</v>
      </c>
      <c r="H8" s="102" t="s">
        <v>3952</v>
      </c>
    </row>
    <row r="9" spans="1:8" ht="15.75" x14ac:dyDescent="0.25">
      <c r="A9" s="102">
        <v>8</v>
      </c>
      <c r="B9" s="102" t="s">
        <v>395</v>
      </c>
      <c r="C9" s="102" t="s">
        <v>396</v>
      </c>
      <c r="D9" s="102" t="s">
        <v>397</v>
      </c>
      <c r="E9" s="102" t="s">
        <v>373</v>
      </c>
      <c r="F9" s="102" t="s">
        <v>398</v>
      </c>
      <c r="G9" s="102" t="s">
        <v>399</v>
      </c>
      <c r="H9" s="102" t="s">
        <v>386</v>
      </c>
    </row>
    <row r="10" spans="1:8" ht="15.75" x14ac:dyDescent="0.25">
      <c r="A10" s="102">
        <v>9</v>
      </c>
      <c r="B10" s="102" t="s">
        <v>395</v>
      </c>
      <c r="C10" s="102" t="s">
        <v>278</v>
      </c>
      <c r="D10" s="102" t="s">
        <v>397</v>
      </c>
      <c r="E10" s="102" t="s">
        <v>373</v>
      </c>
      <c r="F10" s="102" t="s">
        <v>421</v>
      </c>
      <c r="G10" s="102" t="s">
        <v>399</v>
      </c>
      <c r="H10" s="102" t="s">
        <v>369</v>
      </c>
    </row>
    <row r="11" spans="1:8" ht="15.75" x14ac:dyDescent="0.25">
      <c r="A11" s="102">
        <v>10</v>
      </c>
      <c r="B11" s="102" t="s">
        <v>395</v>
      </c>
      <c r="C11" s="102" t="s">
        <v>422</v>
      </c>
      <c r="D11" s="102" t="s">
        <v>397</v>
      </c>
      <c r="E11" s="102" t="s">
        <v>373</v>
      </c>
      <c r="F11" s="102" t="s">
        <v>423</v>
      </c>
      <c r="G11" s="102" t="s">
        <v>399</v>
      </c>
      <c r="H11" s="102" t="s">
        <v>424</v>
      </c>
    </row>
    <row r="12" spans="1:8" ht="15.75" x14ac:dyDescent="0.25">
      <c r="A12" s="102">
        <v>11</v>
      </c>
      <c r="B12" s="102" t="s">
        <v>3381</v>
      </c>
      <c r="C12" s="102" t="s">
        <v>3382</v>
      </c>
      <c r="D12" s="102" t="s">
        <v>373</v>
      </c>
      <c r="E12" s="102" t="s">
        <v>3380</v>
      </c>
      <c r="F12" s="102" t="s">
        <v>171</v>
      </c>
      <c r="G12" s="102" t="s">
        <v>385</v>
      </c>
      <c r="H12" s="102" t="s">
        <v>3952</v>
      </c>
    </row>
    <row r="13" spans="1:8" ht="15.75" x14ac:dyDescent="0.25">
      <c r="A13" s="102">
        <v>12</v>
      </c>
      <c r="B13" s="102" t="s">
        <v>3381</v>
      </c>
      <c r="C13" s="102" t="s">
        <v>3383</v>
      </c>
      <c r="D13" s="102" t="s">
        <v>373</v>
      </c>
      <c r="E13" s="102" t="s">
        <v>3384</v>
      </c>
      <c r="F13" s="102" t="s">
        <v>171</v>
      </c>
      <c r="G13" s="102" t="s">
        <v>385</v>
      </c>
      <c r="H13" s="102" t="s">
        <v>3952</v>
      </c>
    </row>
    <row r="14" spans="1:8" ht="15.75" x14ac:dyDescent="0.25">
      <c r="A14" s="102">
        <v>13</v>
      </c>
      <c r="B14" s="102" t="s">
        <v>3381</v>
      </c>
      <c r="C14" s="102" t="s">
        <v>3385</v>
      </c>
      <c r="D14" s="102" t="s">
        <v>373</v>
      </c>
      <c r="E14" s="102" t="s">
        <v>3384</v>
      </c>
      <c r="F14" s="102" t="s">
        <v>171</v>
      </c>
      <c r="G14" s="102" t="s">
        <v>385</v>
      </c>
      <c r="H14" s="102" t="s">
        <v>3952</v>
      </c>
    </row>
    <row r="15" spans="1:8" ht="15.75" x14ac:dyDescent="0.25">
      <c r="A15" s="102">
        <v>14</v>
      </c>
      <c r="B15" s="102" t="s">
        <v>3378</v>
      </c>
      <c r="C15" s="102" t="s">
        <v>3379</v>
      </c>
      <c r="D15" s="102" t="s">
        <v>373</v>
      </c>
      <c r="E15" s="102" t="s">
        <v>3380</v>
      </c>
      <c r="F15" s="102" t="s">
        <v>171</v>
      </c>
      <c r="G15" s="102" t="s">
        <v>385</v>
      </c>
      <c r="H15" s="102" t="s">
        <v>3952</v>
      </c>
    </row>
    <row r="16" spans="1:8" ht="15.75" x14ac:dyDescent="0.25">
      <c r="A16" s="102">
        <v>15</v>
      </c>
      <c r="B16" s="102" t="s">
        <v>3308</v>
      </c>
      <c r="C16" s="102" t="s">
        <v>1833</v>
      </c>
      <c r="D16" s="102" t="s">
        <v>373</v>
      </c>
      <c r="E16" s="102" t="s">
        <v>4671</v>
      </c>
      <c r="F16" s="102" t="s">
        <v>1678</v>
      </c>
      <c r="G16" s="102" t="s">
        <v>429</v>
      </c>
      <c r="H16" s="102" t="s">
        <v>4672</v>
      </c>
    </row>
    <row r="17" spans="1:8" ht="15.75" x14ac:dyDescent="0.25">
      <c r="A17" s="102">
        <v>16</v>
      </c>
      <c r="B17" s="102" t="s">
        <v>3406</v>
      </c>
      <c r="C17" s="102" t="s">
        <v>3353</v>
      </c>
      <c r="D17" s="102" t="s">
        <v>3354</v>
      </c>
      <c r="E17" s="102" t="s">
        <v>3975</v>
      </c>
      <c r="F17" s="102" t="s">
        <v>171</v>
      </c>
      <c r="G17" s="102" t="s">
        <v>385</v>
      </c>
      <c r="H17" s="102"/>
    </row>
    <row r="18" spans="1:8" ht="15.75" x14ac:dyDescent="0.25">
      <c r="A18" s="102">
        <v>17</v>
      </c>
      <c r="B18" s="102" t="s">
        <v>3406</v>
      </c>
      <c r="C18" s="102" t="s">
        <v>1798</v>
      </c>
      <c r="D18" s="102"/>
      <c r="E18" s="102" t="s">
        <v>4673</v>
      </c>
      <c r="F18" s="102" t="s">
        <v>171</v>
      </c>
      <c r="G18" s="102" t="s">
        <v>3433</v>
      </c>
      <c r="H18" s="102" t="s">
        <v>3977</v>
      </c>
    </row>
    <row r="19" spans="1:8" ht="15.75" x14ac:dyDescent="0.25">
      <c r="A19" s="102">
        <v>18</v>
      </c>
      <c r="B19" s="102" t="s">
        <v>3406</v>
      </c>
      <c r="C19" s="102" t="s">
        <v>3407</v>
      </c>
      <c r="D19" s="102" t="s">
        <v>4674</v>
      </c>
      <c r="E19" s="102" t="s">
        <v>3432</v>
      </c>
      <c r="F19" s="102" t="s">
        <v>171</v>
      </c>
      <c r="G19" s="102" t="s">
        <v>3433</v>
      </c>
      <c r="H19" s="102" t="s">
        <v>3952</v>
      </c>
    </row>
    <row r="20" spans="1:8" ht="15.75" x14ac:dyDescent="0.25">
      <c r="A20" s="102">
        <v>19</v>
      </c>
      <c r="B20" s="102" t="s">
        <v>3370</v>
      </c>
      <c r="C20" s="102" t="s">
        <v>3371</v>
      </c>
      <c r="D20" s="102" t="s">
        <v>373</v>
      </c>
      <c r="E20" s="102" t="s">
        <v>3413</v>
      </c>
      <c r="F20" s="102" t="s">
        <v>3414</v>
      </c>
      <c r="G20" s="102" t="s">
        <v>3372</v>
      </c>
      <c r="H20" s="102" t="s">
        <v>3952</v>
      </c>
    </row>
    <row r="21" spans="1:8" ht="15.75" x14ac:dyDescent="0.25">
      <c r="A21" s="102">
        <v>20</v>
      </c>
      <c r="B21" s="102" t="s">
        <v>3373</v>
      </c>
      <c r="C21" s="102" t="s">
        <v>3374</v>
      </c>
      <c r="D21" s="102" t="s">
        <v>373</v>
      </c>
      <c r="E21" s="102" t="s">
        <v>3429</v>
      </c>
      <c r="F21" s="102" t="s">
        <v>3430</v>
      </c>
      <c r="G21" s="102" t="s">
        <v>4666</v>
      </c>
      <c r="H21" s="102" t="s">
        <v>3952</v>
      </c>
    </row>
    <row r="22" spans="1:8" ht="15.75" x14ac:dyDescent="0.25">
      <c r="A22" s="102">
        <v>21</v>
      </c>
      <c r="B22" s="102" t="s">
        <v>3386</v>
      </c>
      <c r="C22" s="102" t="s">
        <v>3387</v>
      </c>
      <c r="D22" s="102" t="s">
        <v>3388</v>
      </c>
      <c r="E22" s="102" t="s">
        <v>171</v>
      </c>
      <c r="F22" s="102" t="s">
        <v>171</v>
      </c>
      <c r="G22" s="102" t="s">
        <v>385</v>
      </c>
      <c r="H22" s="102" t="s">
        <v>3952</v>
      </c>
    </row>
    <row r="23" spans="1:8" ht="15.75" x14ac:dyDescent="0.25">
      <c r="A23" s="102">
        <v>22</v>
      </c>
      <c r="B23" s="102" t="s">
        <v>3364</v>
      </c>
      <c r="C23" s="102" t="s">
        <v>3365</v>
      </c>
      <c r="D23" s="102" t="s">
        <v>4675</v>
      </c>
      <c r="E23" s="102" t="s">
        <v>3439</v>
      </c>
      <c r="F23" s="102" t="s">
        <v>136</v>
      </c>
      <c r="G23" s="102" t="s">
        <v>399</v>
      </c>
      <c r="H23" s="102" t="s">
        <v>3952</v>
      </c>
    </row>
    <row r="24" spans="1:8" ht="15.75" x14ac:dyDescent="0.25">
      <c r="A24" s="102">
        <v>23</v>
      </c>
      <c r="B24" s="102" t="s">
        <v>408</v>
      </c>
      <c r="C24" s="102" t="s">
        <v>409</v>
      </c>
      <c r="D24" s="102" t="s">
        <v>410</v>
      </c>
      <c r="E24" s="102" t="s">
        <v>411</v>
      </c>
      <c r="F24" s="102" t="s">
        <v>412</v>
      </c>
      <c r="G24" s="102" t="s">
        <v>399</v>
      </c>
      <c r="H24" s="102" t="s">
        <v>386</v>
      </c>
    </row>
    <row r="25" spans="1:8" ht="15.75" x14ac:dyDescent="0.25">
      <c r="A25" s="102">
        <v>24</v>
      </c>
      <c r="B25" s="102" t="s">
        <v>408</v>
      </c>
      <c r="C25" s="102" t="s">
        <v>413</v>
      </c>
      <c r="D25" s="102" t="s">
        <v>410</v>
      </c>
      <c r="E25" s="102" t="s">
        <v>411</v>
      </c>
      <c r="F25" s="102" t="s">
        <v>414</v>
      </c>
      <c r="G25" s="102" t="s">
        <v>399</v>
      </c>
      <c r="H25" s="102" t="s">
        <v>386</v>
      </c>
    </row>
    <row r="26" spans="1:8" ht="15.75" x14ac:dyDescent="0.25">
      <c r="A26" s="102">
        <v>25</v>
      </c>
      <c r="B26" s="102" t="s">
        <v>3395</v>
      </c>
      <c r="C26" s="102" t="s">
        <v>3396</v>
      </c>
      <c r="D26" s="102" t="s">
        <v>373</v>
      </c>
      <c r="E26" s="102" t="s">
        <v>3427</v>
      </c>
      <c r="F26" s="102" t="s">
        <v>171</v>
      </c>
      <c r="G26" s="102" t="s">
        <v>385</v>
      </c>
      <c r="H26" s="102" t="s">
        <v>3952</v>
      </c>
    </row>
    <row r="27" spans="1:8" ht="15.75" x14ac:dyDescent="0.25">
      <c r="A27" s="102">
        <v>26</v>
      </c>
      <c r="B27" s="102" t="s">
        <v>3395</v>
      </c>
      <c r="C27" s="102" t="s">
        <v>3404</v>
      </c>
      <c r="D27" s="102" t="s">
        <v>3405</v>
      </c>
      <c r="E27" s="102" t="s">
        <v>3427</v>
      </c>
      <c r="F27" s="102" t="s">
        <v>171</v>
      </c>
      <c r="G27" s="102" t="s">
        <v>3403</v>
      </c>
      <c r="H27" s="102" t="s">
        <v>3952</v>
      </c>
    </row>
    <row r="28" spans="1:8" ht="15.75" x14ac:dyDescent="0.25">
      <c r="A28" s="102">
        <v>27</v>
      </c>
      <c r="B28" s="102" t="s">
        <v>3395</v>
      </c>
      <c r="C28" s="102" t="s">
        <v>3397</v>
      </c>
      <c r="D28" s="102" t="s">
        <v>4676</v>
      </c>
      <c r="E28" s="102" t="s">
        <v>3427</v>
      </c>
      <c r="F28" s="102" t="s">
        <v>171</v>
      </c>
      <c r="G28" s="102" t="s">
        <v>385</v>
      </c>
      <c r="H28" s="102" t="s">
        <v>3952</v>
      </c>
    </row>
    <row r="29" spans="1:8" ht="15.75" x14ac:dyDescent="0.25">
      <c r="A29" s="102">
        <v>28</v>
      </c>
      <c r="B29" s="102" t="s">
        <v>3395</v>
      </c>
      <c r="C29" s="102" t="s">
        <v>3402</v>
      </c>
      <c r="D29" s="102" t="s">
        <v>373</v>
      </c>
      <c r="E29" s="102" t="s">
        <v>3427</v>
      </c>
      <c r="F29" s="102" t="s">
        <v>171</v>
      </c>
      <c r="G29" s="102" t="s">
        <v>3403</v>
      </c>
      <c r="H29" s="102" t="s">
        <v>3952</v>
      </c>
    </row>
    <row r="30" spans="1:8" ht="15.75" x14ac:dyDescent="0.25">
      <c r="A30" s="102">
        <v>29</v>
      </c>
      <c r="B30" s="102" t="s">
        <v>3322</v>
      </c>
      <c r="C30" s="102" t="s">
        <v>2574</v>
      </c>
      <c r="D30" s="102" t="s">
        <v>373</v>
      </c>
      <c r="E30" s="102" t="s">
        <v>4677</v>
      </c>
      <c r="F30" s="102" t="s">
        <v>3310</v>
      </c>
      <c r="G30" s="102" t="s">
        <v>429</v>
      </c>
      <c r="H30" s="102" t="s">
        <v>3955</v>
      </c>
    </row>
    <row r="31" spans="1:8" ht="15.75" x14ac:dyDescent="0.25">
      <c r="A31" s="102">
        <v>30</v>
      </c>
      <c r="B31" s="102" t="s">
        <v>3322</v>
      </c>
      <c r="C31" s="102" t="s">
        <v>3046</v>
      </c>
      <c r="D31" s="102" t="s">
        <v>373</v>
      </c>
      <c r="E31" s="102" t="s">
        <v>3974</v>
      </c>
      <c r="F31" s="102" t="s">
        <v>171</v>
      </c>
      <c r="G31" s="102" t="s">
        <v>385</v>
      </c>
      <c r="H31" s="102" t="s">
        <v>3952</v>
      </c>
    </row>
    <row r="32" spans="1:8" ht="15.75" x14ac:dyDescent="0.25">
      <c r="A32" s="102">
        <v>31</v>
      </c>
      <c r="B32" s="102" t="s">
        <v>3320</v>
      </c>
      <c r="C32" s="102" t="s">
        <v>2181</v>
      </c>
      <c r="D32" s="102" t="s">
        <v>373</v>
      </c>
      <c r="E32" s="102" t="s">
        <v>4678</v>
      </c>
      <c r="F32" s="102" t="s">
        <v>1749</v>
      </c>
      <c r="G32" s="102" t="s">
        <v>3372</v>
      </c>
      <c r="H32" s="102" t="s">
        <v>3964</v>
      </c>
    </row>
    <row r="33" spans="1:8" ht="15.75" x14ac:dyDescent="0.25">
      <c r="A33" s="102">
        <v>32</v>
      </c>
      <c r="B33" s="102" t="s">
        <v>376</v>
      </c>
      <c r="C33" s="102" t="s">
        <v>377</v>
      </c>
      <c r="D33" s="102" t="s">
        <v>136</v>
      </c>
      <c r="E33" s="102" t="s">
        <v>373</v>
      </c>
      <c r="F33" s="102" t="s">
        <v>378</v>
      </c>
      <c r="G33" s="102" t="s">
        <v>379</v>
      </c>
      <c r="H33" s="102" t="s">
        <v>380</v>
      </c>
    </row>
    <row r="34" spans="1:8" ht="15.75" x14ac:dyDescent="0.25">
      <c r="A34" s="102">
        <v>33</v>
      </c>
      <c r="B34" s="102" t="s">
        <v>376</v>
      </c>
      <c r="C34" s="102" t="s">
        <v>372</v>
      </c>
      <c r="D34" s="102" t="s">
        <v>28</v>
      </c>
      <c r="E34" s="102" t="s">
        <v>373</v>
      </c>
      <c r="F34" s="102" t="s">
        <v>415</v>
      </c>
      <c r="G34" s="102" t="s">
        <v>416</v>
      </c>
      <c r="H34" s="102" t="s">
        <v>380</v>
      </c>
    </row>
    <row r="35" spans="1:8" ht="15.75" x14ac:dyDescent="0.25">
      <c r="A35" s="102">
        <v>34</v>
      </c>
      <c r="B35" s="102" t="s">
        <v>3357</v>
      </c>
      <c r="C35" s="102" t="s">
        <v>1818</v>
      </c>
      <c r="D35" s="102" t="s">
        <v>373</v>
      </c>
      <c r="E35" s="102" t="s">
        <v>3974</v>
      </c>
      <c r="F35" s="102" t="s">
        <v>171</v>
      </c>
      <c r="G35" s="102" t="s">
        <v>385</v>
      </c>
      <c r="H35" s="102" t="s">
        <v>3952</v>
      </c>
    </row>
    <row r="36" spans="1:8" ht="15.75" x14ac:dyDescent="0.25">
      <c r="A36" s="102">
        <v>35</v>
      </c>
      <c r="B36" s="102" t="s">
        <v>3357</v>
      </c>
      <c r="C36" s="102" t="s">
        <v>3359</v>
      </c>
      <c r="D36" s="102" t="s">
        <v>373</v>
      </c>
      <c r="E36" s="102" t="s">
        <v>3974</v>
      </c>
      <c r="F36" s="102" t="s">
        <v>171</v>
      </c>
      <c r="G36" s="102" t="s">
        <v>385</v>
      </c>
      <c r="H36" s="102" t="s">
        <v>3952</v>
      </c>
    </row>
    <row r="37" spans="1:8" ht="15.75" x14ac:dyDescent="0.25">
      <c r="A37" s="102">
        <v>36</v>
      </c>
      <c r="B37" s="102" t="s">
        <v>400</v>
      </c>
      <c r="C37" s="102" t="s">
        <v>401</v>
      </c>
      <c r="D37" s="102" t="s">
        <v>136</v>
      </c>
      <c r="E37" s="102" t="s">
        <v>373</v>
      </c>
      <c r="F37" s="102" t="s">
        <v>402</v>
      </c>
      <c r="G37" s="102" t="s">
        <v>385</v>
      </c>
      <c r="H37" s="102" t="s">
        <v>386</v>
      </c>
    </row>
    <row r="38" spans="1:8" ht="15.75" x14ac:dyDescent="0.25">
      <c r="A38" s="102">
        <v>37</v>
      </c>
      <c r="B38" s="102" t="s">
        <v>3389</v>
      </c>
      <c r="C38" s="102" t="s">
        <v>3390</v>
      </c>
      <c r="D38" s="102" t="s">
        <v>373</v>
      </c>
      <c r="E38" s="102" t="s">
        <v>171</v>
      </c>
      <c r="F38" s="102" t="s">
        <v>171</v>
      </c>
      <c r="G38" s="102" t="s">
        <v>385</v>
      </c>
      <c r="H38" s="102" t="s">
        <v>3952</v>
      </c>
    </row>
    <row r="39" spans="1:8" ht="15.75" x14ac:dyDescent="0.25">
      <c r="A39" s="102">
        <v>38</v>
      </c>
      <c r="B39" s="102" t="s">
        <v>803</v>
      </c>
      <c r="C39" s="102" t="s">
        <v>794</v>
      </c>
      <c r="D39" s="102" t="s">
        <v>28</v>
      </c>
      <c r="E39" s="102"/>
      <c r="F39" s="102" t="s">
        <v>793</v>
      </c>
      <c r="G39" s="102" t="s">
        <v>804</v>
      </c>
      <c r="H39" s="102" t="s">
        <v>369</v>
      </c>
    </row>
    <row r="40" spans="1:8" ht="15.75" x14ac:dyDescent="0.25">
      <c r="A40" s="102">
        <v>39</v>
      </c>
      <c r="B40" s="102" t="s">
        <v>3361</v>
      </c>
      <c r="C40" s="102" t="s">
        <v>3362</v>
      </c>
      <c r="D40" s="102" t="s">
        <v>3072</v>
      </c>
      <c r="E40" s="102" t="s">
        <v>3982</v>
      </c>
      <c r="F40" s="102" t="s">
        <v>171</v>
      </c>
      <c r="G40" s="102" t="s">
        <v>385</v>
      </c>
      <c r="H40" s="102" t="s">
        <v>3952</v>
      </c>
    </row>
    <row r="41" spans="1:8" ht="15.75" x14ac:dyDescent="0.25">
      <c r="A41" s="102">
        <v>40</v>
      </c>
      <c r="B41" s="102" t="s">
        <v>3983</v>
      </c>
      <c r="C41" s="102" t="s">
        <v>3984</v>
      </c>
      <c r="D41" s="102" t="s">
        <v>4679</v>
      </c>
      <c r="E41" s="102" t="s">
        <v>3982</v>
      </c>
      <c r="F41" s="102" t="s">
        <v>171</v>
      </c>
      <c r="G41" s="102" t="s">
        <v>385</v>
      </c>
      <c r="H41" s="102" t="s">
        <v>3952</v>
      </c>
    </row>
    <row r="42" spans="1:8" ht="15.75" x14ac:dyDescent="0.25">
      <c r="A42" s="102">
        <v>41</v>
      </c>
      <c r="B42" s="102" t="s">
        <v>405</v>
      </c>
      <c r="C42" s="102" t="s">
        <v>406</v>
      </c>
      <c r="D42" s="102" t="s">
        <v>136</v>
      </c>
      <c r="E42" s="102" t="s">
        <v>373</v>
      </c>
      <c r="F42" s="102" t="s">
        <v>407</v>
      </c>
      <c r="G42" s="102" t="s">
        <v>385</v>
      </c>
      <c r="H42" s="102" t="s">
        <v>386</v>
      </c>
    </row>
    <row r="43" spans="1:8" ht="15.75" x14ac:dyDescent="0.25">
      <c r="A43" s="102">
        <v>42</v>
      </c>
      <c r="B43" s="102" t="s">
        <v>3326</v>
      </c>
      <c r="C43" s="102" t="s">
        <v>3375</v>
      </c>
      <c r="D43" s="102" t="s">
        <v>383</v>
      </c>
      <c r="E43" s="102" t="s">
        <v>4680</v>
      </c>
      <c r="F43" s="102" t="s">
        <v>1678</v>
      </c>
      <c r="G43" s="102" t="s">
        <v>399</v>
      </c>
      <c r="H43" s="102" t="s">
        <v>3952</v>
      </c>
    </row>
    <row r="44" spans="1:8" ht="15.75" x14ac:dyDescent="0.25">
      <c r="A44" s="102">
        <v>43</v>
      </c>
      <c r="B44" s="102" t="s">
        <v>3326</v>
      </c>
      <c r="C44" s="102" t="s">
        <v>403</v>
      </c>
      <c r="D44" s="102" t="s">
        <v>383</v>
      </c>
      <c r="E44" s="102" t="s">
        <v>4681</v>
      </c>
      <c r="F44" s="102" t="s">
        <v>4682</v>
      </c>
      <c r="G44" s="102" t="s">
        <v>399</v>
      </c>
      <c r="H44" s="102" t="s">
        <v>4683</v>
      </c>
    </row>
    <row r="45" spans="1:8" ht="15.75" x14ac:dyDescent="0.25">
      <c r="A45" s="102">
        <v>44</v>
      </c>
      <c r="B45" s="102" t="s">
        <v>381</v>
      </c>
      <c r="C45" s="102" t="s">
        <v>382</v>
      </c>
      <c r="D45" s="102" t="s">
        <v>171</v>
      </c>
      <c r="E45" s="102" t="s">
        <v>383</v>
      </c>
      <c r="F45" s="102" t="s">
        <v>384</v>
      </c>
      <c r="G45" s="102" t="s">
        <v>385</v>
      </c>
      <c r="H45" s="102" t="s">
        <v>386</v>
      </c>
    </row>
    <row r="46" spans="1:8" ht="15.75" x14ac:dyDescent="0.25">
      <c r="A46" s="102">
        <v>45</v>
      </c>
      <c r="B46" s="102" t="s">
        <v>381</v>
      </c>
      <c r="C46" s="102" t="s">
        <v>403</v>
      </c>
      <c r="D46" s="102" t="s">
        <v>136</v>
      </c>
      <c r="E46" s="102" t="s">
        <v>383</v>
      </c>
      <c r="F46" s="102" t="s">
        <v>404</v>
      </c>
      <c r="G46" s="102" t="s">
        <v>399</v>
      </c>
      <c r="H46" s="102" t="s">
        <v>386</v>
      </c>
    </row>
    <row r="47" spans="1:8" ht="15.75" x14ac:dyDescent="0.25">
      <c r="A47" s="102">
        <v>46</v>
      </c>
      <c r="B47" s="102" t="s">
        <v>425</v>
      </c>
      <c r="C47" s="102" t="s">
        <v>426</v>
      </c>
      <c r="D47" s="102" t="s">
        <v>98</v>
      </c>
      <c r="E47" s="102" t="s">
        <v>427</v>
      </c>
      <c r="F47" s="102" t="s">
        <v>428</v>
      </c>
      <c r="G47" s="102" t="s">
        <v>429</v>
      </c>
      <c r="H47" s="102" t="s">
        <v>424</v>
      </c>
    </row>
    <row r="48" spans="1:8" ht="15.75" x14ac:dyDescent="0.25">
      <c r="A48" s="102">
        <v>47</v>
      </c>
      <c r="B48" s="102" t="s">
        <v>3391</v>
      </c>
      <c r="C48" s="102" t="s">
        <v>3392</v>
      </c>
      <c r="D48" s="102" t="s">
        <v>3306</v>
      </c>
      <c r="E48" s="102" t="s">
        <v>171</v>
      </c>
      <c r="F48" s="102" t="s">
        <v>171</v>
      </c>
      <c r="G48" s="102" t="s">
        <v>399</v>
      </c>
      <c r="H48" s="102" t="s">
        <v>3952</v>
      </c>
    </row>
    <row r="49" spans="1:8" ht="15.75" x14ac:dyDescent="0.25">
      <c r="A49" s="102">
        <v>48</v>
      </c>
      <c r="B49" s="102" t="s">
        <v>3328</v>
      </c>
      <c r="C49" s="102" t="s">
        <v>2904</v>
      </c>
      <c r="D49" s="102" t="s">
        <v>419</v>
      </c>
      <c r="E49" s="102" t="s">
        <v>3986</v>
      </c>
      <c r="F49" s="102" t="s">
        <v>3117</v>
      </c>
      <c r="G49" s="102" t="s">
        <v>399</v>
      </c>
      <c r="H49" s="102" t="s">
        <v>3952</v>
      </c>
    </row>
    <row r="50" spans="1:8" ht="15.75" x14ac:dyDescent="0.25">
      <c r="A50" s="102">
        <v>49</v>
      </c>
      <c r="B50" s="102" t="s">
        <v>3331</v>
      </c>
      <c r="C50" s="102" t="s">
        <v>1844</v>
      </c>
      <c r="D50" s="102" t="s">
        <v>419</v>
      </c>
      <c r="E50" s="102" t="s">
        <v>4684</v>
      </c>
      <c r="F50" s="102" t="s">
        <v>1838</v>
      </c>
      <c r="G50" s="102" t="s">
        <v>995</v>
      </c>
      <c r="H50" s="102" t="s">
        <v>3955</v>
      </c>
    </row>
    <row r="51" spans="1:8" ht="15.75" x14ac:dyDescent="0.25">
      <c r="A51" s="102">
        <v>50</v>
      </c>
      <c r="B51" s="102" t="s">
        <v>3331</v>
      </c>
      <c r="C51" s="102" t="s">
        <v>3369</v>
      </c>
      <c r="D51" s="102" t="s">
        <v>419</v>
      </c>
      <c r="E51" s="102" t="s">
        <v>4685</v>
      </c>
      <c r="F51" s="102" t="s">
        <v>3447</v>
      </c>
      <c r="G51" s="102" t="s">
        <v>399</v>
      </c>
      <c r="H51" s="102" t="s">
        <v>3955</v>
      </c>
    </row>
    <row r="52" spans="1:8" ht="15.75" x14ac:dyDescent="0.25">
      <c r="A52" s="102">
        <v>51</v>
      </c>
      <c r="B52" s="102" t="s">
        <v>417</v>
      </c>
      <c r="C52" s="102" t="s">
        <v>418</v>
      </c>
      <c r="D52" s="102" t="s">
        <v>121</v>
      </c>
      <c r="E52" s="102" t="s">
        <v>419</v>
      </c>
      <c r="F52" s="102" t="s">
        <v>420</v>
      </c>
      <c r="G52" s="102" t="s">
        <v>399</v>
      </c>
      <c r="H52" s="102" t="s">
        <v>386</v>
      </c>
    </row>
    <row r="53" spans="1:8" ht="47.25" x14ac:dyDescent="0.25">
      <c r="A53" s="102">
        <v>52</v>
      </c>
      <c r="B53" s="102" t="s">
        <v>4686</v>
      </c>
      <c r="C53" s="103" t="s">
        <v>4687</v>
      </c>
      <c r="D53" s="102" t="s">
        <v>373</v>
      </c>
      <c r="E53" s="102" t="s">
        <v>4688</v>
      </c>
      <c r="F53" s="102" t="s">
        <v>1678</v>
      </c>
      <c r="G53" s="102" t="s">
        <v>3372</v>
      </c>
      <c r="H53" s="102" t="s">
        <v>3967</v>
      </c>
    </row>
    <row r="54" spans="1:8" ht="15.75" x14ac:dyDescent="0.25">
      <c r="A54" s="102">
        <v>53</v>
      </c>
      <c r="B54" s="102" t="s">
        <v>3393</v>
      </c>
      <c r="C54" s="102" t="s">
        <v>3394</v>
      </c>
      <c r="D54" s="102" t="s">
        <v>366</v>
      </c>
      <c r="E54" s="102" t="s">
        <v>3440</v>
      </c>
      <c r="F54" s="102" t="s">
        <v>171</v>
      </c>
      <c r="G54" s="102" t="s">
        <v>385</v>
      </c>
      <c r="H54" s="102" t="s">
        <v>3952</v>
      </c>
    </row>
    <row r="55" spans="1:8" ht="15.75" x14ac:dyDescent="0.25">
      <c r="A55" s="102">
        <v>54</v>
      </c>
      <c r="B55" s="102" t="s">
        <v>391</v>
      </c>
      <c r="C55" s="102" t="s">
        <v>392</v>
      </c>
      <c r="D55" s="102" t="s">
        <v>28</v>
      </c>
      <c r="E55" s="102" t="s">
        <v>383</v>
      </c>
      <c r="F55" s="102" t="s">
        <v>393</v>
      </c>
      <c r="G55" s="102" t="s">
        <v>385</v>
      </c>
      <c r="H55" s="102" t="s">
        <v>394</v>
      </c>
    </row>
    <row r="56" spans="1:8" ht="15.75" x14ac:dyDescent="0.25">
      <c r="A56" s="102">
        <v>55</v>
      </c>
      <c r="B56" s="102" t="s">
        <v>364</v>
      </c>
      <c r="C56" s="102" t="s">
        <v>365</v>
      </c>
      <c r="D56" s="102" t="s">
        <v>28</v>
      </c>
      <c r="E56" s="102" t="s">
        <v>366</v>
      </c>
      <c r="F56" s="102" t="s">
        <v>367</v>
      </c>
      <c r="G56" s="102" t="s">
        <v>368</v>
      </c>
      <c r="H56" s="102" t="s">
        <v>369</v>
      </c>
    </row>
    <row r="57" spans="1:8" ht="15.75" x14ac:dyDescent="0.25">
      <c r="A57" s="102">
        <v>56</v>
      </c>
      <c r="B57" s="102" t="s">
        <v>387</v>
      </c>
      <c r="C57" s="102" t="s">
        <v>388</v>
      </c>
      <c r="D57" s="102" t="s">
        <v>171</v>
      </c>
      <c r="E57" s="102" t="s">
        <v>389</v>
      </c>
      <c r="F57" s="102" t="s">
        <v>390</v>
      </c>
      <c r="G57" s="102" t="s">
        <v>385</v>
      </c>
      <c r="H57" s="102" t="s">
        <v>386</v>
      </c>
    </row>
    <row r="58" spans="1:8" ht="15.75" x14ac:dyDescent="0.25">
      <c r="A58" s="102">
        <v>57</v>
      </c>
      <c r="B58" s="102" t="s">
        <v>3978</v>
      </c>
      <c r="C58" s="102" t="s">
        <v>3979</v>
      </c>
      <c r="D58" s="102" t="s">
        <v>419</v>
      </c>
      <c r="E58" s="102" t="s">
        <v>4689</v>
      </c>
      <c r="F58" s="102" t="s">
        <v>4690</v>
      </c>
      <c r="G58" s="102" t="s">
        <v>429</v>
      </c>
      <c r="H58" s="102" t="s">
        <v>3964</v>
      </c>
    </row>
  </sheetData>
  <sortState ref="A2:H58">
    <sortCondition ref="B2"/>
  </sortState>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195"/>
  <sheetViews>
    <sheetView showGridLines="0" topLeftCell="D57" zoomScale="60" zoomScaleNormal="60" workbookViewId="0">
      <selection activeCell="H80" sqref="H80"/>
    </sheetView>
  </sheetViews>
  <sheetFormatPr defaultColWidth="9.140625" defaultRowHeight="15" x14ac:dyDescent="0.25"/>
  <cols>
    <col min="4" max="4" width="6" customWidth="1"/>
    <col min="5" max="5" width="23.85546875" bestFit="1" customWidth="1"/>
    <col min="6" max="6" width="30.85546875" customWidth="1"/>
    <col min="7" max="7" width="23" bestFit="1" customWidth="1"/>
    <col min="8" max="8" width="18.42578125" customWidth="1"/>
    <col min="9" max="9" width="21.85546875" customWidth="1"/>
    <col min="10" max="10" width="24.85546875" customWidth="1"/>
    <col min="11" max="11" width="22.140625" customWidth="1"/>
    <col min="12" max="12" width="15.42578125" bestFit="1" customWidth="1"/>
    <col min="13" max="13" width="23" customWidth="1"/>
    <col min="14" max="14" width="22.85546875" bestFit="1" customWidth="1"/>
    <col min="15" max="15" width="24" bestFit="1" customWidth="1"/>
    <col min="16" max="16" width="20.42578125" bestFit="1" customWidth="1"/>
    <col min="17" max="17" width="20" customWidth="1"/>
    <col min="18" max="18" width="26.140625" customWidth="1"/>
  </cols>
  <sheetData>
    <row r="1" spans="3:19" ht="15.75" thickBot="1" x14ac:dyDescent="0.3"/>
    <row r="2" spans="3:19" x14ac:dyDescent="0.25">
      <c r="C2" s="3"/>
      <c r="D2" s="3"/>
      <c r="E2" s="4"/>
      <c r="F2" s="4"/>
      <c r="G2" s="4"/>
      <c r="H2" s="4"/>
      <c r="I2" s="4"/>
      <c r="J2" s="4"/>
      <c r="K2" s="4"/>
      <c r="L2" s="4"/>
      <c r="M2" s="4"/>
      <c r="N2" s="4"/>
      <c r="O2" s="4"/>
      <c r="P2" s="4"/>
      <c r="Q2" s="4"/>
      <c r="R2" s="5"/>
      <c r="S2" s="5"/>
    </row>
    <row r="3" spans="3:19" x14ac:dyDescent="0.25">
      <c r="C3" s="6"/>
      <c r="D3" s="6"/>
      <c r="R3" s="7"/>
      <c r="S3" s="7"/>
    </row>
    <row r="4" spans="3:19" x14ac:dyDescent="0.25">
      <c r="C4" s="6"/>
      <c r="D4" s="6"/>
      <c r="R4" s="7"/>
      <c r="S4" s="7"/>
    </row>
    <row r="5" spans="3:19" x14ac:dyDescent="0.25">
      <c r="C5" s="6"/>
      <c r="D5" s="6"/>
      <c r="R5" s="7"/>
      <c r="S5" s="7"/>
    </row>
    <row r="6" spans="3:19" x14ac:dyDescent="0.25">
      <c r="C6" s="6"/>
      <c r="D6" s="6"/>
      <c r="R6" s="7"/>
      <c r="S6" s="7"/>
    </row>
    <row r="7" spans="3:19" x14ac:dyDescent="0.25">
      <c r="C7" s="6"/>
      <c r="D7" s="6"/>
      <c r="R7" s="7"/>
      <c r="S7" s="7"/>
    </row>
    <row r="8" spans="3:19" x14ac:dyDescent="0.25">
      <c r="C8" s="6"/>
      <c r="D8" s="6"/>
      <c r="R8" s="7"/>
      <c r="S8" s="7"/>
    </row>
    <row r="9" spans="3:19" x14ac:dyDescent="0.25">
      <c r="C9" s="6"/>
      <c r="D9" s="6"/>
      <c r="R9" s="7"/>
      <c r="S9" s="7"/>
    </row>
    <row r="10" spans="3:19" ht="61.5" x14ac:dyDescent="0.25">
      <c r="C10" s="6"/>
      <c r="D10" s="27" t="s">
        <v>0</v>
      </c>
      <c r="R10" s="7"/>
      <c r="S10" s="7"/>
    </row>
    <row r="11" spans="3:19" x14ac:dyDescent="0.25">
      <c r="C11" s="6"/>
      <c r="D11" s="8" t="s">
        <v>1</v>
      </c>
      <c r="E11" t="s">
        <v>2</v>
      </c>
      <c r="R11" s="7"/>
      <c r="S11" s="7"/>
    </row>
    <row r="12" spans="3:19" x14ac:dyDescent="0.25">
      <c r="C12" s="6"/>
      <c r="D12" s="8" t="s">
        <v>3</v>
      </c>
      <c r="E12" t="s">
        <v>4</v>
      </c>
      <c r="R12" s="7"/>
      <c r="S12" s="7"/>
    </row>
    <row r="13" spans="3:19" x14ac:dyDescent="0.25">
      <c r="C13" s="6"/>
      <c r="D13" s="8" t="s">
        <v>5</v>
      </c>
      <c r="E13" s="80">
        <v>44315</v>
      </c>
      <c r="R13" s="7"/>
      <c r="S13" s="7"/>
    </row>
    <row r="14" spans="3:19" x14ac:dyDescent="0.25">
      <c r="C14" s="6"/>
      <c r="D14" s="6"/>
      <c r="R14" s="7"/>
      <c r="S14" s="7"/>
    </row>
    <row r="15" spans="3:19" ht="21" x14ac:dyDescent="0.35">
      <c r="C15" s="6"/>
      <c r="D15" s="1274" t="s">
        <v>4691</v>
      </c>
      <c r="E15" s="1275"/>
      <c r="F15" s="1275"/>
      <c r="G15" s="1275"/>
      <c r="H15" s="1275"/>
      <c r="I15" s="1275"/>
      <c r="J15" s="1275"/>
      <c r="R15" s="7"/>
      <c r="S15" s="7"/>
    </row>
    <row r="16" spans="3:19" ht="15.75" thickBot="1" x14ac:dyDescent="0.3">
      <c r="C16" s="6"/>
      <c r="D16" s="6"/>
      <c r="R16" s="7"/>
      <c r="S16" s="7"/>
    </row>
    <row r="17" spans="3:19" ht="16.5" thickBot="1" x14ac:dyDescent="0.3">
      <c r="C17" s="20"/>
      <c r="D17" s="1276" t="s">
        <v>7</v>
      </c>
      <c r="E17" s="1277"/>
      <c r="F17" s="1277"/>
      <c r="G17" s="1277"/>
      <c r="H17" s="1277"/>
      <c r="I17" s="1277"/>
      <c r="J17" s="1277"/>
      <c r="K17" s="1277"/>
      <c r="L17" s="1277"/>
      <c r="M17" s="1277"/>
      <c r="N17" s="1277"/>
      <c r="O17" s="1277"/>
      <c r="P17" s="1277"/>
      <c r="Q17" s="1277"/>
      <c r="R17" s="1278"/>
      <c r="S17" s="7"/>
    </row>
    <row r="18" spans="3:19" x14ac:dyDescent="0.25">
      <c r="C18" s="20"/>
      <c r="D18" s="1279" t="s">
        <v>8</v>
      </c>
      <c r="E18" s="1279"/>
      <c r="F18" s="1279"/>
      <c r="G18" s="1279"/>
      <c r="H18" s="1279"/>
      <c r="I18" s="1279"/>
      <c r="J18" s="1279"/>
      <c r="K18" s="1279"/>
      <c r="L18" s="1279"/>
      <c r="M18" s="1279"/>
      <c r="N18" s="1279"/>
      <c r="O18" s="1279"/>
      <c r="P18" s="1279"/>
      <c r="Q18" s="78"/>
      <c r="R18" s="7"/>
      <c r="S18" s="7"/>
    </row>
    <row r="19" spans="3:19" ht="45" x14ac:dyDescent="0.25">
      <c r="C19" s="20"/>
      <c r="D19" s="19" t="s">
        <v>9</v>
      </c>
      <c r="E19" s="19" t="s">
        <v>10</v>
      </c>
      <c r="F19" s="2" t="s">
        <v>11</v>
      </c>
      <c r="G19" s="9" t="s">
        <v>12</v>
      </c>
      <c r="H19" s="2" t="s">
        <v>13</v>
      </c>
      <c r="I19" s="9" t="s">
        <v>14</v>
      </c>
      <c r="J19" s="2" t="s">
        <v>15</v>
      </c>
      <c r="K19" s="9" t="s">
        <v>16</v>
      </c>
      <c r="L19" s="9" t="s">
        <v>17</v>
      </c>
      <c r="M19" s="9" t="s">
        <v>18</v>
      </c>
      <c r="N19" s="30" t="s">
        <v>19</v>
      </c>
      <c r="O19" s="9" t="s">
        <v>20</v>
      </c>
      <c r="P19" s="9" t="s">
        <v>21</v>
      </c>
      <c r="Q19" s="11"/>
      <c r="R19" s="7"/>
      <c r="S19" s="7"/>
    </row>
    <row r="20" spans="3:19" ht="45" x14ac:dyDescent="0.25">
      <c r="C20" s="20"/>
      <c r="D20" s="56">
        <v>1</v>
      </c>
      <c r="E20" s="42">
        <v>43930</v>
      </c>
      <c r="F20" s="23" t="s">
        <v>22</v>
      </c>
      <c r="G20" s="22" t="s">
        <v>23</v>
      </c>
      <c r="H20" s="23">
        <v>49</v>
      </c>
      <c r="I20" s="22" t="s">
        <v>24</v>
      </c>
      <c r="J20" s="23" t="s">
        <v>25</v>
      </c>
      <c r="K20" s="28">
        <v>77</v>
      </c>
      <c r="L20" s="22"/>
      <c r="M20" s="29">
        <v>2023</v>
      </c>
      <c r="N20" s="23">
        <v>804</v>
      </c>
      <c r="O20" s="23">
        <v>2023</v>
      </c>
      <c r="P20" s="23" t="s">
        <v>26</v>
      </c>
      <c r="Q20" s="10"/>
      <c r="R20" s="7"/>
      <c r="S20" s="7"/>
    </row>
    <row r="21" spans="3:19" x14ac:dyDescent="0.25">
      <c r="C21" s="20"/>
      <c r="D21" s="56">
        <v>2</v>
      </c>
      <c r="E21" s="42">
        <v>43932</v>
      </c>
      <c r="F21" s="23" t="s">
        <v>27</v>
      </c>
      <c r="G21" s="22" t="s">
        <v>28</v>
      </c>
      <c r="H21" s="23">
        <v>35</v>
      </c>
      <c r="I21" s="22" t="s">
        <v>29</v>
      </c>
      <c r="J21" s="23" t="s">
        <v>30</v>
      </c>
      <c r="K21" s="41" t="s">
        <v>31</v>
      </c>
      <c r="L21" s="22"/>
      <c r="M21" s="29">
        <v>2021</v>
      </c>
      <c r="N21" s="23">
        <v>57.4</v>
      </c>
      <c r="O21" s="23">
        <v>2021</v>
      </c>
      <c r="P21" s="23" t="s">
        <v>32</v>
      </c>
      <c r="Q21" s="10"/>
      <c r="R21" s="7"/>
      <c r="S21" s="7"/>
    </row>
    <row r="22" spans="3:19" x14ac:dyDescent="0.25">
      <c r="C22" s="20"/>
      <c r="D22" s="56">
        <v>3</v>
      </c>
      <c r="E22" s="43" t="s">
        <v>33</v>
      </c>
      <c r="F22" s="23" t="s">
        <v>34</v>
      </c>
      <c r="G22" s="22" t="s">
        <v>28</v>
      </c>
      <c r="H22" s="23">
        <v>46</v>
      </c>
      <c r="I22" s="22" t="s">
        <v>35</v>
      </c>
      <c r="J22" s="23" t="s">
        <v>30</v>
      </c>
      <c r="K22" s="41" t="s">
        <v>36</v>
      </c>
      <c r="L22" s="22">
        <v>19000</v>
      </c>
      <c r="M22" s="29">
        <v>2021</v>
      </c>
      <c r="N22" s="23">
        <v>218.06</v>
      </c>
      <c r="O22" s="23">
        <v>2021</v>
      </c>
      <c r="P22" s="23" t="s">
        <v>32</v>
      </c>
      <c r="Q22" s="10"/>
      <c r="R22" s="7"/>
      <c r="S22" s="7"/>
    </row>
    <row r="23" spans="3:19" x14ac:dyDescent="0.25">
      <c r="C23" s="20"/>
      <c r="D23" s="21"/>
      <c r="E23" s="22"/>
      <c r="F23" s="23"/>
      <c r="G23" s="22"/>
      <c r="H23" s="23"/>
      <c r="I23" s="22"/>
      <c r="J23" s="23"/>
      <c r="K23" s="28"/>
      <c r="L23" s="22"/>
      <c r="M23" s="29"/>
      <c r="N23" s="23"/>
      <c r="O23" s="23"/>
      <c r="P23" s="23"/>
      <c r="Q23" s="10"/>
      <c r="R23" s="7"/>
      <c r="S23" s="7"/>
    </row>
    <row r="24" spans="3:19" x14ac:dyDescent="0.25">
      <c r="C24" s="20"/>
      <c r="H24" s="10"/>
      <c r="J24" s="10"/>
      <c r="K24" s="10"/>
      <c r="L24" s="10"/>
      <c r="M24" s="10"/>
      <c r="N24" s="10"/>
      <c r="O24" s="10"/>
      <c r="P24" s="10"/>
      <c r="Q24" s="10"/>
      <c r="R24" s="7"/>
      <c r="S24" s="7"/>
    </row>
    <row r="25" spans="3:19" x14ac:dyDescent="0.25">
      <c r="C25" s="20"/>
      <c r="H25" s="10"/>
      <c r="J25" s="10"/>
      <c r="K25" s="10"/>
      <c r="L25" s="10"/>
      <c r="M25" s="10"/>
      <c r="N25" s="10"/>
      <c r="O25" s="10"/>
      <c r="P25" s="10"/>
      <c r="Q25" s="10"/>
      <c r="R25" s="7"/>
      <c r="S25" s="7"/>
    </row>
    <row r="26" spans="3:19" ht="15.75" thickBot="1" x14ac:dyDescent="0.3">
      <c r="C26" s="20"/>
      <c r="R26" s="7"/>
      <c r="S26" s="7"/>
    </row>
    <row r="27" spans="3:19" ht="16.5" thickBot="1" x14ac:dyDescent="0.3">
      <c r="C27" s="20"/>
      <c r="D27" s="1252" t="s">
        <v>37</v>
      </c>
      <c r="E27" s="1253"/>
      <c r="F27" s="1253"/>
      <c r="G27" s="1253"/>
      <c r="H27" s="1253"/>
      <c r="I27" s="1253"/>
      <c r="J27" s="1253"/>
      <c r="K27" s="1253"/>
      <c r="L27" s="1253"/>
      <c r="M27" s="1253"/>
      <c r="N27" s="1253"/>
      <c r="O27" s="1253"/>
      <c r="P27" s="1253"/>
      <c r="Q27" s="1253"/>
      <c r="R27" s="1254"/>
      <c r="S27" s="7"/>
    </row>
    <row r="28" spans="3:19" x14ac:dyDescent="0.25">
      <c r="C28" s="20"/>
      <c r="D28" s="1280" t="s">
        <v>38</v>
      </c>
      <c r="E28" s="1281"/>
      <c r="F28" s="1281"/>
      <c r="G28" s="1281"/>
      <c r="H28" s="1281"/>
      <c r="I28" s="1281"/>
      <c r="J28" s="1281"/>
      <c r="K28" s="1281"/>
      <c r="L28" s="1281"/>
      <c r="M28" s="1281"/>
      <c r="N28" s="1281"/>
      <c r="O28" s="1281"/>
      <c r="P28" s="1281"/>
      <c r="Q28" s="1281"/>
      <c r="R28" s="1282"/>
      <c r="S28" s="7"/>
    </row>
    <row r="29" spans="3:19" ht="35.450000000000003" customHeight="1" x14ac:dyDescent="0.25">
      <c r="C29" s="20"/>
      <c r="D29" s="19" t="s">
        <v>9</v>
      </c>
      <c r="E29" s="19" t="s">
        <v>10</v>
      </c>
      <c r="F29" s="2" t="s">
        <v>39</v>
      </c>
      <c r="G29" s="9" t="s">
        <v>12</v>
      </c>
      <c r="H29" s="9" t="s">
        <v>40</v>
      </c>
      <c r="I29" s="9" t="s">
        <v>41</v>
      </c>
      <c r="J29" s="2" t="s">
        <v>42</v>
      </c>
      <c r="K29" s="9" t="s">
        <v>43</v>
      </c>
      <c r="L29" s="18" t="s">
        <v>14</v>
      </c>
      <c r="M29" s="9" t="s">
        <v>44</v>
      </c>
      <c r="N29" s="30" t="s">
        <v>45</v>
      </c>
      <c r="O29" s="9" t="s">
        <v>46</v>
      </c>
      <c r="P29" s="9" t="s">
        <v>47</v>
      </c>
      <c r="Q29" s="9" t="s">
        <v>21</v>
      </c>
      <c r="R29" s="47"/>
      <c r="S29" s="7"/>
    </row>
    <row r="30" spans="3:19" ht="105" x14ac:dyDescent="0.25">
      <c r="C30" s="20"/>
      <c r="D30" s="56">
        <v>1</v>
      </c>
      <c r="E30" s="43"/>
      <c r="F30" s="23"/>
      <c r="G30" s="43" t="s">
        <v>48</v>
      </c>
      <c r="H30" s="23" t="s">
        <v>49</v>
      </c>
      <c r="I30" s="43" t="s">
        <v>50</v>
      </c>
      <c r="J30" s="23" t="s">
        <v>51</v>
      </c>
      <c r="K30" s="43" t="s">
        <v>52</v>
      </c>
      <c r="L30" s="23" t="s">
        <v>53</v>
      </c>
      <c r="M30" s="43" t="s">
        <v>54</v>
      </c>
      <c r="N30" s="23" t="s">
        <v>55</v>
      </c>
      <c r="O30" s="43">
        <v>1.18</v>
      </c>
      <c r="P30" s="23"/>
      <c r="Q30" s="45" t="s">
        <v>56</v>
      </c>
      <c r="R30" s="7"/>
      <c r="S30" s="7"/>
    </row>
    <row r="31" spans="3:19" x14ac:dyDescent="0.25">
      <c r="C31" s="20"/>
      <c r="D31" s="43"/>
      <c r="E31" s="43"/>
      <c r="F31" s="23"/>
      <c r="G31" s="43"/>
      <c r="H31" s="23"/>
      <c r="I31" s="43"/>
      <c r="J31" s="23"/>
      <c r="K31" s="43"/>
      <c r="L31" s="23"/>
      <c r="M31" s="43"/>
      <c r="N31" s="23"/>
      <c r="O31" s="43"/>
      <c r="P31" s="23"/>
      <c r="Q31" s="43"/>
      <c r="R31" s="7"/>
      <c r="S31" s="7"/>
    </row>
    <row r="32" spans="3:19" x14ac:dyDescent="0.25">
      <c r="C32" s="20"/>
      <c r="F32" s="10"/>
      <c r="H32" s="10"/>
      <c r="J32" s="10"/>
      <c r="K32" s="10"/>
      <c r="L32" s="10"/>
      <c r="M32" s="10"/>
      <c r="N32" s="10"/>
      <c r="O32" s="10"/>
      <c r="P32" s="10"/>
      <c r="Q32" s="10"/>
      <c r="R32" s="7"/>
      <c r="S32" s="7"/>
    </row>
    <row r="33" spans="3:19" ht="15.75" thickBot="1" x14ac:dyDescent="0.3">
      <c r="C33" s="20"/>
      <c r="F33" s="10"/>
      <c r="H33" s="10"/>
      <c r="J33" s="10"/>
      <c r="K33" s="10"/>
      <c r="L33" s="10"/>
      <c r="M33" s="10"/>
      <c r="N33" s="10"/>
      <c r="O33" s="10"/>
      <c r="P33" s="10"/>
      <c r="Q33" s="10"/>
      <c r="R33" s="7"/>
      <c r="S33" s="7"/>
    </row>
    <row r="34" spans="3:19" ht="16.5" thickBot="1" x14ac:dyDescent="0.3">
      <c r="C34" s="20"/>
      <c r="D34" s="1252" t="s">
        <v>57</v>
      </c>
      <c r="E34" s="1253"/>
      <c r="F34" s="1253"/>
      <c r="G34" s="1253"/>
      <c r="H34" s="1253"/>
      <c r="I34" s="1253"/>
      <c r="J34" s="1253"/>
      <c r="K34" s="1253"/>
      <c r="L34" s="1253"/>
      <c r="M34" s="1253"/>
      <c r="N34" s="1253"/>
      <c r="O34" s="1253"/>
      <c r="P34" s="1253"/>
      <c r="Q34" s="1253"/>
      <c r="R34" s="1254"/>
      <c r="S34" s="7"/>
    </row>
    <row r="35" spans="3:19" ht="15.75" x14ac:dyDescent="0.25">
      <c r="C35" s="20"/>
      <c r="D35" s="1280" t="s">
        <v>58</v>
      </c>
      <c r="E35" s="1281"/>
      <c r="F35" s="1281"/>
      <c r="G35" s="1281"/>
      <c r="H35" s="1281"/>
      <c r="I35" s="1281"/>
      <c r="J35" s="1281"/>
      <c r="K35" s="1281"/>
      <c r="L35" s="1281"/>
      <c r="M35" s="1281"/>
      <c r="N35" s="1281"/>
      <c r="O35" s="1281"/>
      <c r="P35" s="1281"/>
      <c r="Q35" s="46"/>
      <c r="R35" s="26"/>
      <c r="S35" s="7"/>
    </row>
    <row r="36" spans="3:19" x14ac:dyDescent="0.25">
      <c r="C36" s="20"/>
      <c r="D36" s="19" t="s">
        <v>9</v>
      </c>
      <c r="E36" s="19" t="s">
        <v>59</v>
      </c>
      <c r="F36" s="19" t="s">
        <v>12</v>
      </c>
      <c r="G36" s="2" t="s">
        <v>60</v>
      </c>
      <c r="H36" s="9" t="s">
        <v>61</v>
      </c>
      <c r="I36" s="9" t="s">
        <v>62</v>
      </c>
      <c r="J36" s="9" t="s">
        <v>63</v>
      </c>
      <c r="K36" s="9" t="s">
        <v>43</v>
      </c>
      <c r="L36" s="9" t="s">
        <v>14</v>
      </c>
      <c r="M36" s="9" t="s">
        <v>64</v>
      </c>
      <c r="N36" s="9" t="s">
        <v>65</v>
      </c>
      <c r="O36" s="9" t="s">
        <v>66</v>
      </c>
      <c r="P36" s="9" t="s">
        <v>67</v>
      </c>
      <c r="Q36" s="9" t="s">
        <v>68</v>
      </c>
      <c r="R36" s="9" t="s">
        <v>21</v>
      </c>
      <c r="S36" s="7"/>
    </row>
    <row r="37" spans="3:19" x14ac:dyDescent="0.25">
      <c r="C37" s="20"/>
      <c r="D37" s="50"/>
      <c r="E37" s="43"/>
      <c r="F37" s="23"/>
      <c r="G37" s="43"/>
      <c r="H37" s="23"/>
      <c r="I37" s="43"/>
      <c r="J37" s="23"/>
      <c r="K37" s="43"/>
      <c r="L37" s="23"/>
      <c r="M37" s="44"/>
      <c r="N37" s="44"/>
      <c r="O37" s="23"/>
      <c r="P37" s="43"/>
      <c r="Q37" s="23"/>
      <c r="R37" s="61"/>
      <c r="S37" s="7"/>
    </row>
    <row r="38" spans="3:19" x14ac:dyDescent="0.25">
      <c r="C38" s="20"/>
      <c r="D38" s="19"/>
      <c r="E38" s="43"/>
      <c r="F38" s="23"/>
      <c r="G38" s="43"/>
      <c r="H38" s="23"/>
      <c r="I38" s="43"/>
      <c r="J38" s="23"/>
      <c r="K38" s="43"/>
      <c r="L38" s="23"/>
      <c r="M38" s="44"/>
      <c r="N38" s="44"/>
      <c r="O38" s="23"/>
      <c r="P38" s="43"/>
      <c r="Q38" s="23"/>
      <c r="R38" s="61"/>
      <c r="S38" s="7"/>
    </row>
    <row r="39" spans="3:19" x14ac:dyDescent="0.25">
      <c r="C39" s="20"/>
      <c r="D39" s="1"/>
      <c r="E39" s="11"/>
      <c r="F39" s="11"/>
      <c r="G39" s="11"/>
      <c r="H39" s="1"/>
      <c r="I39" s="11"/>
      <c r="J39" s="11"/>
      <c r="K39" s="11"/>
      <c r="L39" s="11"/>
      <c r="M39" s="11"/>
      <c r="N39" s="11"/>
      <c r="O39" s="11"/>
      <c r="P39" s="11"/>
      <c r="Q39" s="11"/>
      <c r="R39" s="7"/>
      <c r="S39" s="7"/>
    </row>
    <row r="40" spans="3:19" x14ac:dyDescent="0.25">
      <c r="C40" s="20"/>
      <c r="D40" s="1"/>
      <c r="E40" s="11"/>
      <c r="F40" s="11"/>
      <c r="G40" s="11"/>
      <c r="H40" s="1"/>
      <c r="I40" s="11"/>
      <c r="J40" s="11"/>
      <c r="K40" s="11"/>
      <c r="L40" s="11"/>
      <c r="M40" s="11"/>
      <c r="N40" s="11"/>
      <c r="O40" s="11"/>
      <c r="P40" s="11"/>
      <c r="Q40" s="11"/>
      <c r="R40" s="7"/>
      <c r="S40" s="7"/>
    </row>
    <row r="41" spans="3:19" ht="15.75" thickBot="1" x14ac:dyDescent="0.3">
      <c r="C41" s="20"/>
      <c r="D41" s="1"/>
      <c r="E41" s="11"/>
      <c r="F41" s="11"/>
      <c r="G41" s="11"/>
      <c r="H41" s="1"/>
      <c r="I41" s="11"/>
      <c r="J41" s="11"/>
      <c r="K41" s="11"/>
      <c r="L41" s="11"/>
      <c r="M41" s="11"/>
      <c r="N41" s="11"/>
      <c r="O41" s="11"/>
      <c r="P41" s="11"/>
      <c r="Q41" s="11"/>
      <c r="R41" s="7"/>
      <c r="S41" s="7"/>
    </row>
    <row r="42" spans="3:19" ht="16.5" thickBot="1" x14ac:dyDescent="0.3">
      <c r="C42" s="20"/>
      <c r="D42" s="1252" t="s">
        <v>69</v>
      </c>
      <c r="E42" s="1253"/>
      <c r="F42" s="1253"/>
      <c r="G42" s="1253"/>
      <c r="H42" s="1253"/>
      <c r="I42" s="1253"/>
      <c r="J42" s="1253"/>
      <c r="K42" s="1253"/>
      <c r="L42" s="1253"/>
      <c r="M42" s="1253"/>
      <c r="N42" s="1253"/>
      <c r="O42" s="1253"/>
      <c r="P42" s="1253"/>
      <c r="Q42" s="1253"/>
      <c r="R42" s="1254"/>
      <c r="S42" s="7"/>
    </row>
    <row r="43" spans="3:19" ht="15.75" x14ac:dyDescent="0.25">
      <c r="C43" s="20"/>
      <c r="D43" s="34"/>
      <c r="E43" s="35"/>
      <c r="F43" s="35"/>
      <c r="G43" s="35"/>
      <c r="H43" s="35"/>
      <c r="I43" s="35"/>
      <c r="J43" s="35"/>
      <c r="K43" s="35"/>
      <c r="L43" s="35"/>
      <c r="M43" s="35"/>
      <c r="N43" s="24"/>
      <c r="O43" s="24"/>
      <c r="P43" s="24"/>
      <c r="Q43" s="24"/>
      <c r="R43" s="25"/>
      <c r="S43" s="7"/>
    </row>
    <row r="44" spans="3:19" x14ac:dyDescent="0.25">
      <c r="C44" s="20"/>
      <c r="D44" s="1279" t="s">
        <v>70</v>
      </c>
      <c r="E44" s="1279"/>
      <c r="F44" s="1279"/>
      <c r="G44" s="1279"/>
      <c r="H44" s="1279"/>
      <c r="I44" s="1279"/>
      <c r="J44" s="1279"/>
      <c r="K44" s="1279"/>
      <c r="L44" s="1279"/>
      <c r="M44" s="1279"/>
      <c r="N44" s="11"/>
      <c r="O44" s="11"/>
      <c r="P44" s="11"/>
      <c r="Q44" s="11"/>
      <c r="R44" s="7"/>
      <c r="S44" s="7"/>
    </row>
    <row r="45" spans="3:19" ht="30" x14ac:dyDescent="0.25">
      <c r="C45" s="20"/>
      <c r="D45" s="19" t="s">
        <v>9</v>
      </c>
      <c r="E45" s="19" t="s">
        <v>10</v>
      </c>
      <c r="F45" s="9" t="s">
        <v>11</v>
      </c>
      <c r="G45" s="9" t="s">
        <v>12</v>
      </c>
      <c r="H45" s="9" t="s">
        <v>71</v>
      </c>
      <c r="I45" s="19" t="s">
        <v>72</v>
      </c>
      <c r="J45" s="19" t="s">
        <v>73</v>
      </c>
      <c r="K45" s="9" t="s">
        <v>74</v>
      </c>
      <c r="L45" s="9" t="s">
        <v>75</v>
      </c>
      <c r="M45" s="9" t="s">
        <v>21</v>
      </c>
      <c r="O45" s="11"/>
      <c r="P45" s="11"/>
      <c r="Q45" s="11"/>
      <c r="R45" s="7"/>
      <c r="S45" s="7"/>
    </row>
    <row r="46" spans="3:19" ht="210" x14ac:dyDescent="0.25">
      <c r="C46" s="20"/>
      <c r="D46" s="56">
        <v>1</v>
      </c>
      <c r="E46" s="48" t="s">
        <v>76</v>
      </c>
      <c r="F46" s="45" t="s">
        <v>77</v>
      </c>
      <c r="G46" s="48" t="s">
        <v>28</v>
      </c>
      <c r="H46" s="45" t="s">
        <v>78</v>
      </c>
      <c r="I46" s="48" t="s">
        <v>79</v>
      </c>
      <c r="J46" s="45" t="s">
        <v>80</v>
      </c>
      <c r="K46" s="48" t="s">
        <v>81</v>
      </c>
      <c r="L46" s="69">
        <v>43922</v>
      </c>
      <c r="M46" s="45" t="s">
        <v>82</v>
      </c>
      <c r="O46" s="11"/>
      <c r="P46" s="11"/>
      <c r="Q46" s="11"/>
      <c r="R46" s="7"/>
      <c r="S46" s="7"/>
    </row>
    <row r="47" spans="3:19" x14ac:dyDescent="0.25">
      <c r="C47" s="20"/>
      <c r="D47" s="56">
        <v>2</v>
      </c>
      <c r="E47" s="48">
        <v>43990</v>
      </c>
      <c r="F47" s="45" t="s">
        <v>83</v>
      </c>
      <c r="G47" s="48" t="s">
        <v>48</v>
      </c>
      <c r="H47" s="45" t="s">
        <v>84</v>
      </c>
      <c r="I47" s="48" t="s">
        <v>79</v>
      </c>
      <c r="J47" s="45" t="s">
        <v>85</v>
      </c>
      <c r="K47" s="48"/>
      <c r="L47" s="69">
        <v>44044</v>
      </c>
      <c r="M47" s="48" t="s">
        <v>86</v>
      </c>
      <c r="O47" s="11"/>
      <c r="P47" s="11"/>
      <c r="Q47" s="11"/>
      <c r="R47" s="7"/>
      <c r="S47" s="7"/>
    </row>
    <row r="48" spans="3:19" ht="30" x14ac:dyDescent="0.25">
      <c r="C48" s="20"/>
      <c r="D48" s="56">
        <v>3</v>
      </c>
      <c r="E48" s="48" t="s">
        <v>92</v>
      </c>
      <c r="F48" s="45"/>
      <c r="G48" s="48" t="s">
        <v>28</v>
      </c>
      <c r="H48" s="45" t="s">
        <v>93</v>
      </c>
      <c r="I48" s="48" t="s">
        <v>94</v>
      </c>
      <c r="J48" s="45" t="s">
        <v>90</v>
      </c>
      <c r="K48" s="48" t="s">
        <v>95</v>
      </c>
      <c r="L48" s="69">
        <v>44256</v>
      </c>
      <c r="M48" s="23" t="s">
        <v>300</v>
      </c>
      <c r="O48" s="11"/>
      <c r="P48" s="11"/>
      <c r="Q48" s="11"/>
      <c r="R48" s="7"/>
      <c r="S48" s="7"/>
    </row>
    <row r="49" spans="3:19" ht="58.5" customHeight="1" x14ac:dyDescent="0.25">
      <c r="C49" s="20"/>
      <c r="D49" s="19">
        <v>4</v>
      </c>
      <c r="E49" s="74" t="s">
        <v>96</v>
      </c>
      <c r="F49" s="23" t="s">
        <v>97</v>
      </c>
      <c r="G49" s="23" t="s">
        <v>98</v>
      </c>
      <c r="H49" s="21" t="s">
        <v>99</v>
      </c>
      <c r="I49" s="23" t="s">
        <v>100</v>
      </c>
      <c r="J49" s="23" t="s">
        <v>101</v>
      </c>
      <c r="K49" s="21" t="s">
        <v>102</v>
      </c>
      <c r="L49" s="23" t="s">
        <v>103</v>
      </c>
      <c r="M49" s="68" t="s">
        <v>4692</v>
      </c>
      <c r="O49" s="11"/>
      <c r="P49" s="11"/>
      <c r="Q49" s="11"/>
      <c r="R49" s="7"/>
      <c r="S49" s="7"/>
    </row>
    <row r="50" spans="3:19" x14ac:dyDescent="0.25">
      <c r="C50" s="20"/>
      <c r="D50" s="21"/>
      <c r="E50" s="60"/>
      <c r="F50" s="23"/>
      <c r="G50" s="23"/>
      <c r="H50" s="21"/>
      <c r="I50" s="23"/>
      <c r="J50" s="23"/>
      <c r="K50" s="21"/>
      <c r="L50" s="23"/>
      <c r="M50" s="23"/>
      <c r="O50" s="11"/>
      <c r="P50" s="11"/>
      <c r="Q50" s="11"/>
      <c r="R50" s="7"/>
      <c r="S50" s="7"/>
    </row>
    <row r="51" spans="3:19" x14ac:dyDescent="0.25">
      <c r="C51" s="20"/>
      <c r="D51" s="1"/>
      <c r="E51" s="11"/>
      <c r="F51" s="11"/>
      <c r="G51" s="11"/>
      <c r="H51" s="1"/>
      <c r="I51" s="11"/>
      <c r="J51" s="11"/>
      <c r="K51" s="11"/>
      <c r="L51" s="11"/>
      <c r="M51" s="11"/>
      <c r="N51" s="11"/>
      <c r="O51" s="11"/>
      <c r="P51" s="11"/>
      <c r="Q51" s="11"/>
      <c r="R51" s="7"/>
      <c r="S51" s="7"/>
    </row>
    <row r="52" spans="3:19" x14ac:dyDescent="0.25">
      <c r="C52" s="20"/>
      <c r="D52" s="1"/>
      <c r="E52" s="11"/>
      <c r="F52" s="11"/>
      <c r="G52" s="11"/>
      <c r="H52" s="1"/>
      <c r="I52" s="11"/>
      <c r="J52" s="11"/>
      <c r="K52" s="11"/>
      <c r="L52" s="11"/>
      <c r="M52" s="11"/>
      <c r="N52" s="11"/>
      <c r="O52" s="11"/>
      <c r="P52" s="11"/>
      <c r="Q52" s="11"/>
      <c r="R52" s="7"/>
      <c r="S52" s="7"/>
    </row>
    <row r="53" spans="3:19" ht="15.75" thickBot="1" x14ac:dyDescent="0.3">
      <c r="C53" s="20"/>
      <c r="D53" s="11"/>
      <c r="E53" s="11"/>
      <c r="F53" s="11"/>
      <c r="G53" s="1"/>
      <c r="H53" s="11"/>
      <c r="I53" s="11"/>
      <c r="J53" s="11"/>
      <c r="K53" s="11"/>
      <c r="L53" s="11"/>
      <c r="M53" s="11"/>
      <c r="N53" s="11"/>
      <c r="O53" s="11"/>
      <c r="P53" s="11"/>
      <c r="Q53" s="11"/>
      <c r="R53" s="7"/>
      <c r="S53" s="7"/>
    </row>
    <row r="54" spans="3:19" ht="16.5" thickBot="1" x14ac:dyDescent="0.3">
      <c r="C54" s="20"/>
      <c r="D54" s="1252" t="s">
        <v>104</v>
      </c>
      <c r="E54" s="1253"/>
      <c r="F54" s="1253"/>
      <c r="G54" s="1253"/>
      <c r="H54" s="1253"/>
      <c r="I54" s="1253"/>
      <c r="J54" s="1253"/>
      <c r="K54" s="1253"/>
      <c r="L54" s="1253"/>
      <c r="M54" s="1253"/>
      <c r="N54" s="1253"/>
      <c r="O54" s="1253"/>
      <c r="P54" s="1253"/>
      <c r="Q54" s="1253"/>
      <c r="R54" s="1254"/>
      <c r="S54" s="7"/>
    </row>
    <row r="55" spans="3:19" ht="15.75" x14ac:dyDescent="0.25">
      <c r="C55" s="20"/>
      <c r="D55" s="24"/>
      <c r="E55" s="24"/>
      <c r="F55" s="24"/>
      <c r="G55" s="24"/>
      <c r="H55" s="24"/>
      <c r="I55" s="24"/>
      <c r="J55" s="24"/>
      <c r="K55" s="24"/>
      <c r="L55" s="24"/>
      <c r="M55" s="24"/>
      <c r="N55" s="24"/>
      <c r="O55" s="24"/>
      <c r="P55" s="24"/>
      <c r="Q55" s="24"/>
      <c r="R55" s="25"/>
      <c r="S55" s="7"/>
    </row>
    <row r="56" spans="3:19" x14ac:dyDescent="0.25">
      <c r="C56" s="20"/>
      <c r="D56" s="1283" t="s">
        <v>105</v>
      </c>
      <c r="E56" s="1284"/>
      <c r="F56" s="1284"/>
      <c r="G56" s="1284"/>
      <c r="H56" s="1284"/>
      <c r="I56" s="1284"/>
      <c r="J56" s="1284"/>
      <c r="K56" s="1284"/>
      <c r="L56" s="11"/>
      <c r="M56" s="11"/>
      <c r="N56" s="11"/>
      <c r="O56" s="11"/>
      <c r="P56" s="11"/>
      <c r="Q56" s="11"/>
      <c r="R56" s="7"/>
      <c r="S56" s="7"/>
    </row>
    <row r="57" spans="3:19" x14ac:dyDescent="0.25">
      <c r="C57" s="20"/>
      <c r="D57" s="9" t="s">
        <v>9</v>
      </c>
      <c r="E57" s="9" t="s">
        <v>59</v>
      </c>
      <c r="F57" s="9" t="s">
        <v>12</v>
      </c>
      <c r="G57" s="2" t="s">
        <v>71</v>
      </c>
      <c r="H57" s="9" t="s">
        <v>106</v>
      </c>
      <c r="I57" s="9" t="s">
        <v>73</v>
      </c>
      <c r="J57" s="9" t="s">
        <v>107</v>
      </c>
      <c r="K57" s="30" t="s">
        <v>21</v>
      </c>
      <c r="L57" s="11"/>
      <c r="M57" s="11"/>
      <c r="N57" s="11"/>
      <c r="O57" s="11"/>
      <c r="P57" s="11"/>
      <c r="Q57" s="11"/>
      <c r="R57" s="7"/>
      <c r="S57" s="7"/>
    </row>
    <row r="58" spans="3:19" x14ac:dyDescent="0.25">
      <c r="C58" s="20"/>
      <c r="D58" s="21"/>
      <c r="E58" s="23"/>
      <c r="F58" s="23"/>
      <c r="G58" s="21"/>
      <c r="H58" s="23"/>
      <c r="I58" s="23"/>
      <c r="J58" s="21"/>
      <c r="K58" s="58"/>
      <c r="L58" s="11"/>
      <c r="M58" s="11"/>
      <c r="N58" s="11"/>
      <c r="O58" s="11"/>
      <c r="P58" s="11"/>
      <c r="Q58" s="11"/>
      <c r="R58" s="7"/>
      <c r="S58" s="7"/>
    </row>
    <row r="59" spans="3:19" ht="34.5" customHeight="1" x14ac:dyDescent="0.25">
      <c r="C59" s="20"/>
      <c r="D59" s="21">
        <v>1</v>
      </c>
      <c r="E59" s="68" t="s">
        <v>108</v>
      </c>
      <c r="F59" s="68" t="s">
        <v>109</v>
      </c>
      <c r="G59" s="67" t="s">
        <v>110</v>
      </c>
      <c r="H59" s="68" t="s">
        <v>111</v>
      </c>
      <c r="I59" s="68" t="s">
        <v>101</v>
      </c>
      <c r="J59" s="67">
        <v>14.25</v>
      </c>
      <c r="K59" s="68" t="s">
        <v>112</v>
      </c>
      <c r="L59" s="11"/>
      <c r="M59" s="11"/>
      <c r="N59" s="11"/>
      <c r="O59" s="11"/>
      <c r="P59" s="11"/>
      <c r="Q59" s="11"/>
      <c r="R59" s="7"/>
      <c r="S59" s="7"/>
    </row>
    <row r="60" spans="3:19" x14ac:dyDescent="0.25">
      <c r="C60" s="20"/>
      <c r="D60" s="11"/>
      <c r="E60" s="11"/>
      <c r="F60" s="11"/>
      <c r="G60" s="1"/>
      <c r="H60" s="11"/>
      <c r="I60" s="11"/>
      <c r="J60" s="11"/>
      <c r="K60" s="11"/>
      <c r="L60" s="11"/>
      <c r="M60" s="11"/>
      <c r="N60" s="11"/>
      <c r="O60" s="11"/>
      <c r="P60" s="11"/>
      <c r="Q60" s="11"/>
      <c r="R60" s="7"/>
      <c r="S60" s="7"/>
    </row>
    <row r="61" spans="3:19" ht="15.75" thickBot="1" x14ac:dyDescent="0.3">
      <c r="C61" s="20"/>
      <c r="D61" s="11"/>
      <c r="E61" s="11"/>
      <c r="F61" s="11"/>
      <c r="G61" s="1"/>
      <c r="H61" s="11"/>
      <c r="I61" s="11"/>
      <c r="J61" s="11"/>
      <c r="K61" s="11"/>
      <c r="L61" s="11"/>
      <c r="M61" s="11"/>
      <c r="N61" s="11"/>
      <c r="O61" s="11"/>
      <c r="P61" s="11"/>
      <c r="Q61" s="11"/>
      <c r="R61" s="7"/>
      <c r="S61" s="7"/>
    </row>
    <row r="62" spans="3:19" ht="16.5" thickBot="1" x14ac:dyDescent="0.3">
      <c r="C62" s="20"/>
      <c r="D62" s="1252" t="s">
        <v>113</v>
      </c>
      <c r="E62" s="1253"/>
      <c r="F62" s="1253"/>
      <c r="G62" s="1253"/>
      <c r="H62" s="1253"/>
      <c r="I62" s="1253"/>
      <c r="J62" s="1253"/>
      <c r="K62" s="1253"/>
      <c r="L62" s="1253"/>
      <c r="M62" s="1253"/>
      <c r="N62" s="1253"/>
      <c r="O62" s="1253"/>
      <c r="P62" s="1253"/>
      <c r="Q62" s="1253"/>
      <c r="R62" s="1254"/>
      <c r="S62" s="7"/>
    </row>
    <row r="63" spans="3:19" ht="15.75" x14ac:dyDescent="0.25">
      <c r="C63" s="20"/>
      <c r="D63" s="24"/>
      <c r="E63" s="24"/>
      <c r="F63" s="24"/>
      <c r="G63" s="24"/>
      <c r="H63" s="24"/>
      <c r="I63" s="24"/>
      <c r="J63" s="24"/>
      <c r="K63" s="24"/>
      <c r="L63" s="24"/>
      <c r="M63" s="24"/>
      <c r="N63" s="24"/>
      <c r="O63" s="24"/>
      <c r="P63" s="24"/>
      <c r="Q63" s="24"/>
      <c r="R63" s="25"/>
      <c r="S63" s="7"/>
    </row>
    <row r="64" spans="3:19" x14ac:dyDescent="0.25">
      <c r="C64" s="20"/>
      <c r="D64" s="1263" t="s">
        <v>4693</v>
      </c>
      <c r="E64" s="1264"/>
      <c r="F64" s="1264"/>
      <c r="G64" s="1264"/>
      <c r="H64" s="1264"/>
      <c r="I64" s="1264"/>
      <c r="J64" s="1264"/>
      <c r="K64" s="1264"/>
      <c r="L64" s="1264"/>
      <c r="M64" s="1264"/>
      <c r="N64" s="1264"/>
      <c r="O64" s="1264"/>
      <c r="P64" s="1265"/>
      <c r="Q64" s="79"/>
      <c r="R64" s="7"/>
      <c r="S64" s="7"/>
    </row>
    <row r="65" spans="3:19" ht="45" x14ac:dyDescent="0.25">
      <c r="C65" s="20"/>
      <c r="D65" s="9" t="s">
        <v>9</v>
      </c>
      <c r="E65" s="9" t="s">
        <v>10</v>
      </c>
      <c r="F65" s="9" t="s">
        <v>115</v>
      </c>
      <c r="G65" s="2" t="s">
        <v>12</v>
      </c>
      <c r="H65" s="9" t="s">
        <v>71</v>
      </c>
      <c r="I65" s="9" t="s">
        <v>72</v>
      </c>
      <c r="J65" s="9" t="s">
        <v>116</v>
      </c>
      <c r="K65" s="30" t="s">
        <v>73</v>
      </c>
      <c r="L65" s="9" t="s">
        <v>117</v>
      </c>
      <c r="M65" s="9" t="s">
        <v>118</v>
      </c>
      <c r="N65" s="2" t="s">
        <v>47</v>
      </c>
      <c r="O65" s="9" t="s">
        <v>21</v>
      </c>
      <c r="Q65" s="11"/>
      <c r="R65" s="7"/>
      <c r="S65" s="7"/>
    </row>
    <row r="66" spans="3:19" x14ac:dyDescent="0.25">
      <c r="C66" s="20"/>
      <c r="D66" s="49">
        <v>1</v>
      </c>
      <c r="E66" s="23" t="s">
        <v>119</v>
      </c>
      <c r="F66" s="23" t="s">
        <v>120</v>
      </c>
      <c r="G66" s="21" t="s">
        <v>121</v>
      </c>
      <c r="H66" s="23" t="s">
        <v>122</v>
      </c>
      <c r="I66" s="23" t="s">
        <v>123</v>
      </c>
      <c r="J66" s="21" t="s">
        <v>124</v>
      </c>
      <c r="K66" s="23" t="s">
        <v>125</v>
      </c>
      <c r="L66" s="23" t="s">
        <v>126</v>
      </c>
      <c r="M66" s="45">
        <v>0</v>
      </c>
      <c r="N66" s="36" t="s">
        <v>127</v>
      </c>
      <c r="O66" s="23" t="s">
        <v>32</v>
      </c>
      <c r="Q66" s="10"/>
      <c r="R66" s="7"/>
      <c r="S66" s="7"/>
    </row>
    <row r="67" spans="3:19" ht="30" x14ac:dyDescent="0.25">
      <c r="C67" s="20"/>
      <c r="D67" s="49">
        <v>2</v>
      </c>
      <c r="E67" s="23" t="s">
        <v>128</v>
      </c>
      <c r="F67" s="23" t="s">
        <v>129</v>
      </c>
      <c r="G67" s="21" t="s">
        <v>121</v>
      </c>
      <c r="H67" s="23" t="s">
        <v>130</v>
      </c>
      <c r="I67" s="23" t="s">
        <v>131</v>
      </c>
      <c r="J67" s="21" t="s">
        <v>124</v>
      </c>
      <c r="K67" s="23" t="s">
        <v>125</v>
      </c>
      <c r="L67" s="45">
        <v>0</v>
      </c>
      <c r="M67" s="45">
        <v>0</v>
      </c>
      <c r="N67" s="36" t="s">
        <v>132</v>
      </c>
      <c r="O67" s="23" t="s">
        <v>185</v>
      </c>
      <c r="Q67" s="10"/>
      <c r="R67" s="7"/>
      <c r="S67" s="7"/>
    </row>
    <row r="68" spans="3:19" ht="30" x14ac:dyDescent="0.25">
      <c r="C68" s="20"/>
      <c r="D68" s="49">
        <v>3</v>
      </c>
      <c r="E68" s="23" t="s">
        <v>134</v>
      </c>
      <c r="F68" s="23" t="s">
        <v>135</v>
      </c>
      <c r="G68" s="21" t="s">
        <v>136</v>
      </c>
      <c r="H68" s="23" t="s">
        <v>137</v>
      </c>
      <c r="I68" s="23" t="s">
        <v>138</v>
      </c>
      <c r="J68" s="21"/>
      <c r="K68" s="23" t="s">
        <v>90</v>
      </c>
      <c r="L68" s="23" t="s">
        <v>139</v>
      </c>
      <c r="M68" s="23" t="s">
        <v>140</v>
      </c>
      <c r="N68" s="36" t="s">
        <v>141</v>
      </c>
      <c r="O68" s="65" t="s">
        <v>910</v>
      </c>
      <c r="Q68" s="10"/>
      <c r="R68" s="7"/>
      <c r="S68" s="7"/>
    </row>
    <row r="69" spans="3:19" ht="30" x14ac:dyDescent="0.25">
      <c r="C69" s="20"/>
      <c r="D69" s="49">
        <v>4</v>
      </c>
      <c r="E69" s="23" t="s">
        <v>134</v>
      </c>
      <c r="F69" s="23" t="s">
        <v>143</v>
      </c>
      <c r="G69" s="21" t="s">
        <v>136</v>
      </c>
      <c r="H69" s="23" t="s">
        <v>144</v>
      </c>
      <c r="I69" s="23" t="s">
        <v>145</v>
      </c>
      <c r="J69" s="21" t="s">
        <v>146</v>
      </c>
      <c r="K69" s="23" t="s">
        <v>90</v>
      </c>
      <c r="L69" s="23" t="s">
        <v>147</v>
      </c>
      <c r="M69" s="23" t="s">
        <v>148</v>
      </c>
      <c r="N69" s="36" t="s">
        <v>149</v>
      </c>
      <c r="O69" s="23" t="s">
        <v>185</v>
      </c>
      <c r="Q69" s="10"/>
      <c r="R69" s="7"/>
      <c r="S69" s="7"/>
    </row>
    <row r="70" spans="3:19" ht="30" x14ac:dyDescent="0.25">
      <c r="C70" s="20"/>
      <c r="D70" s="49">
        <v>5</v>
      </c>
      <c r="E70" s="23" t="s">
        <v>134</v>
      </c>
      <c r="F70" s="23" t="s">
        <v>150</v>
      </c>
      <c r="G70" s="21" t="s">
        <v>136</v>
      </c>
      <c r="H70" s="23" t="s">
        <v>151</v>
      </c>
      <c r="I70" s="23" t="s">
        <v>145</v>
      </c>
      <c r="J70" s="21" t="s">
        <v>152</v>
      </c>
      <c r="K70" s="23" t="s">
        <v>90</v>
      </c>
      <c r="L70" s="23" t="s">
        <v>153</v>
      </c>
      <c r="M70" s="23" t="s">
        <v>154</v>
      </c>
      <c r="N70" s="36" t="s">
        <v>149</v>
      </c>
      <c r="O70" s="23" t="s">
        <v>185</v>
      </c>
      <c r="Q70" s="10"/>
      <c r="R70" s="7"/>
      <c r="S70" s="7"/>
    </row>
    <row r="71" spans="3:19" x14ac:dyDescent="0.25">
      <c r="C71" s="20"/>
      <c r="D71" s="49">
        <v>6</v>
      </c>
      <c r="E71" s="23" t="s">
        <v>155</v>
      </c>
      <c r="F71" s="23" t="s">
        <v>156</v>
      </c>
      <c r="G71" s="21" t="s">
        <v>121</v>
      </c>
      <c r="H71" s="23" t="s">
        <v>157</v>
      </c>
      <c r="I71" s="23" t="s">
        <v>158</v>
      </c>
      <c r="J71" s="21" t="s">
        <v>159</v>
      </c>
      <c r="K71" s="23" t="s">
        <v>125</v>
      </c>
      <c r="L71" s="23" t="s">
        <v>160</v>
      </c>
      <c r="M71" s="23" t="s">
        <v>124</v>
      </c>
      <c r="N71" s="36" t="s">
        <v>161</v>
      </c>
      <c r="O71" s="23" t="s">
        <v>32</v>
      </c>
      <c r="Q71" s="10"/>
      <c r="R71" s="7"/>
      <c r="S71" s="7"/>
    </row>
    <row r="72" spans="3:19" x14ac:dyDescent="0.25">
      <c r="C72" s="20"/>
      <c r="D72" s="49">
        <v>7</v>
      </c>
      <c r="E72" s="23" t="s">
        <v>162</v>
      </c>
      <c r="F72" s="23" t="s">
        <v>163</v>
      </c>
      <c r="G72" s="21" t="s">
        <v>121</v>
      </c>
      <c r="H72" s="23" t="s">
        <v>164</v>
      </c>
      <c r="I72" s="23" t="s">
        <v>123</v>
      </c>
      <c r="J72" s="21" t="s">
        <v>124</v>
      </c>
      <c r="K72" s="23" t="s">
        <v>125</v>
      </c>
      <c r="L72" s="23" t="s">
        <v>124</v>
      </c>
      <c r="M72" s="23" t="s">
        <v>124</v>
      </c>
      <c r="N72" s="36" t="s">
        <v>165</v>
      </c>
      <c r="O72" s="23" t="s">
        <v>32</v>
      </c>
      <c r="Q72" s="10"/>
      <c r="R72" s="7"/>
      <c r="S72" s="7"/>
    </row>
    <row r="73" spans="3:19" ht="30" x14ac:dyDescent="0.25">
      <c r="C73" s="20"/>
      <c r="D73" s="49">
        <v>8</v>
      </c>
      <c r="E73" s="23" t="s">
        <v>166</v>
      </c>
      <c r="F73" s="23" t="s">
        <v>167</v>
      </c>
      <c r="G73" s="21" t="s">
        <v>121</v>
      </c>
      <c r="H73" s="23" t="s">
        <v>168</v>
      </c>
      <c r="I73" s="23" t="s">
        <v>169</v>
      </c>
      <c r="J73" s="21" t="s">
        <v>170</v>
      </c>
      <c r="K73" s="23" t="s">
        <v>125</v>
      </c>
      <c r="L73" s="23">
        <v>100</v>
      </c>
      <c r="M73" s="23" t="s">
        <v>171</v>
      </c>
      <c r="N73" s="36" t="s">
        <v>172</v>
      </c>
      <c r="O73" s="23" t="s">
        <v>173</v>
      </c>
      <c r="Q73" s="10"/>
      <c r="R73" s="7"/>
      <c r="S73" s="7"/>
    </row>
    <row r="74" spans="3:19" ht="30" x14ac:dyDescent="0.25">
      <c r="C74" s="20"/>
      <c r="D74" s="49">
        <v>9</v>
      </c>
      <c r="E74" s="23" t="s">
        <v>174</v>
      </c>
      <c r="F74" s="23" t="s">
        <v>175</v>
      </c>
      <c r="G74" s="21" t="s">
        <v>121</v>
      </c>
      <c r="H74" s="23" t="s">
        <v>176</v>
      </c>
      <c r="I74" s="23" t="s">
        <v>131</v>
      </c>
      <c r="J74" s="21" t="s">
        <v>124</v>
      </c>
      <c r="K74" s="23" t="s">
        <v>125</v>
      </c>
      <c r="L74" s="23" t="s">
        <v>124</v>
      </c>
      <c r="M74" s="23" t="s">
        <v>124</v>
      </c>
      <c r="N74" s="36" t="s">
        <v>177</v>
      </c>
      <c r="O74" s="23" t="s">
        <v>300</v>
      </c>
      <c r="Q74" s="76"/>
      <c r="R74" s="7"/>
      <c r="S74" s="7"/>
    </row>
    <row r="75" spans="3:19" ht="46.5" customHeight="1" x14ac:dyDescent="0.25">
      <c r="C75" s="20"/>
      <c r="D75" s="49">
        <v>10</v>
      </c>
      <c r="E75" s="72">
        <v>43909</v>
      </c>
      <c r="F75" s="68" t="s">
        <v>4694</v>
      </c>
      <c r="G75" s="67" t="s">
        <v>136</v>
      </c>
      <c r="H75" s="68" t="s">
        <v>4695</v>
      </c>
      <c r="I75" s="68" t="s">
        <v>4696</v>
      </c>
      <c r="J75" s="67" t="s">
        <v>4697</v>
      </c>
      <c r="K75" s="68" t="s">
        <v>4698</v>
      </c>
      <c r="L75" s="68" t="s">
        <v>4699</v>
      </c>
      <c r="M75" s="68" t="s">
        <v>4700</v>
      </c>
      <c r="N75" s="75" t="s">
        <v>4701</v>
      </c>
      <c r="O75" s="68" t="s">
        <v>4702</v>
      </c>
      <c r="Q75" s="76"/>
      <c r="R75" s="7"/>
      <c r="S75" s="7"/>
    </row>
    <row r="76" spans="3:19" ht="60" x14ac:dyDescent="0.25">
      <c r="C76" s="20"/>
      <c r="D76" s="49">
        <v>11</v>
      </c>
      <c r="E76" s="68" t="s">
        <v>179</v>
      </c>
      <c r="F76" s="68" t="s">
        <v>180</v>
      </c>
      <c r="G76" s="67" t="s">
        <v>121</v>
      </c>
      <c r="H76" s="68" t="s">
        <v>181</v>
      </c>
      <c r="I76" s="68" t="s">
        <v>182</v>
      </c>
      <c r="J76" s="67" t="s">
        <v>124</v>
      </c>
      <c r="K76" s="68" t="s">
        <v>125</v>
      </c>
      <c r="L76" s="68" t="s">
        <v>183</v>
      </c>
      <c r="M76" s="68" t="s">
        <v>124</v>
      </c>
      <c r="N76" s="75" t="s">
        <v>184</v>
      </c>
      <c r="O76" s="68" t="s">
        <v>185</v>
      </c>
      <c r="Q76" s="76"/>
      <c r="R76" s="7"/>
      <c r="S76" s="7"/>
    </row>
    <row r="77" spans="3:19" ht="45" x14ac:dyDescent="0.25">
      <c r="C77" s="20"/>
      <c r="D77" s="49">
        <v>12</v>
      </c>
      <c r="E77" s="68" t="s">
        <v>186</v>
      </c>
      <c r="F77" s="68" t="s">
        <v>187</v>
      </c>
      <c r="G77" s="67" t="s">
        <v>121</v>
      </c>
      <c r="H77" s="68" t="s">
        <v>188</v>
      </c>
      <c r="I77" s="68" t="s">
        <v>189</v>
      </c>
      <c r="J77" s="67" t="s">
        <v>124</v>
      </c>
      <c r="K77" s="68" t="s">
        <v>125</v>
      </c>
      <c r="L77" s="68" t="s">
        <v>190</v>
      </c>
      <c r="M77" s="68" t="s">
        <v>124</v>
      </c>
      <c r="N77" s="75" t="s">
        <v>191</v>
      </c>
      <c r="O77" s="68" t="s">
        <v>32</v>
      </c>
      <c r="Q77" s="76"/>
      <c r="R77" s="7"/>
      <c r="S77" s="7"/>
    </row>
    <row r="78" spans="3:19" ht="45" x14ac:dyDescent="0.25">
      <c r="C78" s="20"/>
      <c r="D78" s="49">
        <v>13</v>
      </c>
      <c r="E78" s="68" t="s">
        <v>186</v>
      </c>
      <c r="F78" s="68" t="s">
        <v>192</v>
      </c>
      <c r="G78" s="67" t="s">
        <v>121</v>
      </c>
      <c r="H78" s="68" t="s">
        <v>193</v>
      </c>
      <c r="I78" s="68" t="s">
        <v>194</v>
      </c>
      <c r="J78" s="67" t="s">
        <v>124</v>
      </c>
      <c r="K78" s="68" t="s">
        <v>125</v>
      </c>
      <c r="L78" s="68" t="s">
        <v>195</v>
      </c>
      <c r="M78" s="68" t="s">
        <v>196</v>
      </c>
      <c r="N78" s="75" t="s">
        <v>191</v>
      </c>
      <c r="O78" s="68" t="s">
        <v>32</v>
      </c>
      <c r="Q78" s="76"/>
      <c r="R78" s="7"/>
      <c r="S78" s="7"/>
    </row>
    <row r="79" spans="3:19" ht="29.45" customHeight="1" x14ac:dyDescent="0.25">
      <c r="C79" s="20"/>
      <c r="D79" s="49">
        <v>14</v>
      </c>
      <c r="E79" s="68" t="s">
        <v>128</v>
      </c>
      <c r="F79" s="68" t="s">
        <v>197</v>
      </c>
      <c r="G79" s="67" t="s">
        <v>121</v>
      </c>
      <c r="H79" s="68" t="s">
        <v>198</v>
      </c>
      <c r="I79" s="68" t="s">
        <v>123</v>
      </c>
      <c r="J79" s="67" t="s">
        <v>124</v>
      </c>
      <c r="K79" s="68" t="s">
        <v>125</v>
      </c>
      <c r="L79" s="68" t="s">
        <v>199</v>
      </c>
      <c r="M79" s="68" t="s">
        <v>171</v>
      </c>
      <c r="N79" s="75" t="s">
        <v>200</v>
      </c>
      <c r="O79" s="68" t="s">
        <v>32</v>
      </c>
      <c r="Q79" s="76"/>
      <c r="R79" s="7"/>
      <c r="S79" s="7"/>
    </row>
    <row r="80" spans="3:19" ht="78.75" customHeight="1" x14ac:dyDescent="0.25">
      <c r="C80" s="20"/>
      <c r="D80" s="50">
        <v>15</v>
      </c>
      <c r="E80" s="45" t="s">
        <v>210</v>
      </c>
      <c r="F80" s="45" t="s">
        <v>211</v>
      </c>
      <c r="G80" s="62" t="s">
        <v>136</v>
      </c>
      <c r="H80" s="45" t="s">
        <v>212</v>
      </c>
      <c r="I80" s="45" t="s">
        <v>213</v>
      </c>
      <c r="J80" s="62" t="s">
        <v>214</v>
      </c>
      <c r="K80" s="45" t="s">
        <v>90</v>
      </c>
      <c r="L80" s="45" t="s">
        <v>215</v>
      </c>
      <c r="M80" s="45" t="s">
        <v>216</v>
      </c>
      <c r="N80" s="63">
        <v>320960</v>
      </c>
      <c r="O80" s="45" t="s">
        <v>217</v>
      </c>
      <c r="Q80" s="10"/>
      <c r="R80" s="7"/>
      <c r="S80" s="7"/>
    </row>
    <row r="81" spans="3:19" ht="60" x14ac:dyDescent="0.25">
      <c r="C81" s="20"/>
      <c r="D81" s="50">
        <v>16</v>
      </c>
      <c r="E81" s="45" t="s">
        <v>210</v>
      </c>
      <c r="F81" s="45" t="s">
        <v>218</v>
      </c>
      <c r="G81" s="62" t="s">
        <v>136</v>
      </c>
      <c r="H81" s="45" t="s">
        <v>219</v>
      </c>
      <c r="I81" s="45" t="s">
        <v>220</v>
      </c>
      <c r="J81" s="62" t="s">
        <v>221</v>
      </c>
      <c r="K81" s="45" t="s">
        <v>90</v>
      </c>
      <c r="L81" s="45" t="s">
        <v>222</v>
      </c>
      <c r="M81" s="45" t="s">
        <v>223</v>
      </c>
      <c r="N81" s="63">
        <v>540000</v>
      </c>
      <c r="O81" s="45" t="s">
        <v>217</v>
      </c>
      <c r="Q81" s="10"/>
      <c r="R81" s="7"/>
      <c r="S81" s="7"/>
    </row>
    <row r="82" spans="3:19" ht="60" x14ac:dyDescent="0.25">
      <c r="C82" s="20"/>
      <c r="D82" s="50">
        <v>17</v>
      </c>
      <c r="E82" s="45" t="s">
        <v>224</v>
      </c>
      <c r="F82" s="45" t="s">
        <v>225</v>
      </c>
      <c r="G82" s="62" t="s">
        <v>136</v>
      </c>
      <c r="H82" s="45" t="s">
        <v>226</v>
      </c>
      <c r="I82" s="45" t="s">
        <v>227</v>
      </c>
      <c r="J82" s="62" t="s">
        <v>228</v>
      </c>
      <c r="K82" s="45" t="s">
        <v>229</v>
      </c>
      <c r="L82" s="45" t="s">
        <v>230</v>
      </c>
      <c r="M82" s="45" t="s">
        <v>231</v>
      </c>
      <c r="N82" s="63" t="s">
        <v>232</v>
      </c>
      <c r="O82" s="45" t="s">
        <v>217</v>
      </c>
      <c r="Q82" s="10"/>
      <c r="R82" s="7"/>
      <c r="S82" s="7"/>
    </row>
    <row r="83" spans="3:19" x14ac:dyDescent="0.25">
      <c r="C83" s="20"/>
      <c r="D83" s="50">
        <v>18</v>
      </c>
      <c r="E83" s="45" t="s">
        <v>4703</v>
      </c>
      <c r="F83" s="45"/>
      <c r="G83" s="62"/>
      <c r="H83" s="45" t="s">
        <v>4704</v>
      </c>
      <c r="I83" s="45" t="s">
        <v>1098</v>
      </c>
      <c r="J83" s="62"/>
      <c r="K83" s="45"/>
      <c r="L83" s="45"/>
      <c r="M83" s="45"/>
      <c r="N83" s="63"/>
      <c r="O83" s="65" t="s">
        <v>2980</v>
      </c>
      <c r="Q83" s="10"/>
      <c r="R83" s="7"/>
      <c r="S83" s="7"/>
    </row>
    <row r="84" spans="3:19" ht="60" x14ac:dyDescent="0.25">
      <c r="C84" s="20"/>
      <c r="D84" s="50">
        <v>19</v>
      </c>
      <c r="E84" s="45" t="s">
        <v>233</v>
      </c>
      <c r="F84" s="45" t="s">
        <v>234</v>
      </c>
      <c r="G84" s="62" t="s">
        <v>23</v>
      </c>
      <c r="H84" s="45" t="s">
        <v>235</v>
      </c>
      <c r="I84" s="45" t="s">
        <v>236</v>
      </c>
      <c r="J84" s="62" t="s">
        <v>237</v>
      </c>
      <c r="K84" s="45" t="s">
        <v>90</v>
      </c>
      <c r="L84" s="45" t="s">
        <v>4282</v>
      </c>
      <c r="M84" s="45" t="s">
        <v>4282</v>
      </c>
      <c r="N84" s="63" t="s">
        <v>4282</v>
      </c>
      <c r="O84" s="45" t="s">
        <v>1528</v>
      </c>
      <c r="Q84" s="10"/>
      <c r="R84" s="7"/>
      <c r="S84" s="7"/>
    </row>
    <row r="85" spans="3:19" ht="30" x14ac:dyDescent="0.25">
      <c r="C85" s="20"/>
      <c r="D85" s="50">
        <v>20</v>
      </c>
      <c r="E85" s="45" t="s">
        <v>242</v>
      </c>
      <c r="F85" s="45" t="s">
        <v>243</v>
      </c>
      <c r="G85" s="62" t="s">
        <v>23</v>
      </c>
      <c r="H85" s="45" t="s">
        <v>244</v>
      </c>
      <c r="I85" s="45" t="s">
        <v>245</v>
      </c>
      <c r="J85" s="64" t="s">
        <v>246</v>
      </c>
      <c r="K85" s="45" t="s">
        <v>90</v>
      </c>
      <c r="L85" s="45">
        <v>400</v>
      </c>
      <c r="M85" s="45">
        <v>0.3</v>
      </c>
      <c r="N85" s="63"/>
      <c r="O85" s="45" t="s">
        <v>247</v>
      </c>
      <c r="Q85" s="10"/>
      <c r="R85" s="7"/>
      <c r="S85" s="7"/>
    </row>
    <row r="86" spans="3:19" ht="30" x14ac:dyDescent="0.25">
      <c r="C86" s="20"/>
      <c r="D86" s="50">
        <v>21</v>
      </c>
      <c r="E86" s="45" t="s">
        <v>248</v>
      </c>
      <c r="F86" s="45"/>
      <c r="G86" s="62" t="s">
        <v>23</v>
      </c>
      <c r="H86" s="45" t="s">
        <v>249</v>
      </c>
      <c r="I86" s="45" t="s">
        <v>250</v>
      </c>
      <c r="J86" s="62" t="s">
        <v>251</v>
      </c>
      <c r="K86" s="45" t="s">
        <v>252</v>
      </c>
      <c r="L86" s="45">
        <v>206</v>
      </c>
      <c r="M86" s="45">
        <v>0.87</v>
      </c>
      <c r="N86" s="63"/>
      <c r="O86" s="45" t="s">
        <v>247</v>
      </c>
      <c r="Q86" s="10"/>
      <c r="R86" s="7"/>
      <c r="S86" s="7"/>
    </row>
    <row r="87" spans="3:19" ht="30" x14ac:dyDescent="0.25">
      <c r="C87" s="20"/>
      <c r="D87" s="50">
        <v>22</v>
      </c>
      <c r="E87" s="45" t="s">
        <v>253</v>
      </c>
      <c r="F87" s="45" t="s">
        <v>254</v>
      </c>
      <c r="G87" s="62" t="s">
        <v>23</v>
      </c>
      <c r="H87" s="45" t="s">
        <v>255</v>
      </c>
      <c r="I87" s="45" t="s">
        <v>256</v>
      </c>
      <c r="J87" s="64" t="s">
        <v>257</v>
      </c>
      <c r="K87" s="45" t="s">
        <v>252</v>
      </c>
      <c r="L87" s="45">
        <v>200</v>
      </c>
      <c r="M87" s="45">
        <v>0.37</v>
      </c>
      <c r="N87" s="63" t="s">
        <v>258</v>
      </c>
      <c r="O87" s="45" t="s">
        <v>1528</v>
      </c>
      <c r="Q87" s="10"/>
      <c r="R87" s="7"/>
      <c r="S87" s="7"/>
    </row>
    <row r="88" spans="3:19" x14ac:dyDescent="0.25">
      <c r="C88" s="20"/>
      <c r="D88" s="50">
        <v>23</v>
      </c>
      <c r="E88" s="45" t="s">
        <v>260</v>
      </c>
      <c r="F88" s="45" t="s">
        <v>261</v>
      </c>
      <c r="G88" s="62" t="s">
        <v>28</v>
      </c>
      <c r="H88" s="45" t="s">
        <v>262</v>
      </c>
      <c r="I88" s="45" t="s">
        <v>263</v>
      </c>
      <c r="J88" s="62" t="s">
        <v>264</v>
      </c>
      <c r="K88" s="45" t="s">
        <v>125</v>
      </c>
      <c r="L88" s="45" t="s">
        <v>265</v>
      </c>
      <c r="M88" s="45" t="s">
        <v>266</v>
      </c>
      <c r="N88" s="63">
        <v>485936.24</v>
      </c>
      <c r="O88" s="45" t="s">
        <v>267</v>
      </c>
      <c r="Q88" s="10"/>
      <c r="R88" s="7"/>
      <c r="S88" s="7"/>
    </row>
    <row r="89" spans="3:19" ht="44.45" customHeight="1" x14ac:dyDescent="0.25">
      <c r="C89" s="20"/>
      <c r="D89" s="50">
        <v>24</v>
      </c>
      <c r="E89" s="69">
        <v>44305</v>
      </c>
      <c r="F89" s="45" t="s">
        <v>268</v>
      </c>
      <c r="G89" s="45" t="s">
        <v>23</v>
      </c>
      <c r="H89" s="63" t="s">
        <v>269</v>
      </c>
      <c r="I89" s="45" t="s">
        <v>270</v>
      </c>
      <c r="J89" s="62" t="s">
        <v>271</v>
      </c>
      <c r="K89" s="45" t="s">
        <v>90</v>
      </c>
      <c r="L89" s="45" t="s">
        <v>272</v>
      </c>
      <c r="M89" s="45"/>
      <c r="N89" s="63"/>
      <c r="O89" s="45" t="s">
        <v>300</v>
      </c>
      <c r="P89" s="1"/>
      <c r="Q89" s="1"/>
      <c r="R89" s="7"/>
      <c r="S89" s="7"/>
    </row>
    <row r="90" spans="3:19" ht="30" x14ac:dyDescent="0.25">
      <c r="C90" s="20"/>
      <c r="D90" s="50">
        <v>25</v>
      </c>
      <c r="E90" s="69">
        <v>44306</v>
      </c>
      <c r="F90" s="45" t="s">
        <v>274</v>
      </c>
      <c r="G90" s="45" t="s">
        <v>48</v>
      </c>
      <c r="H90" s="63" t="s">
        <v>275</v>
      </c>
      <c r="I90" s="45" t="s">
        <v>276</v>
      </c>
      <c r="J90" s="64" t="s">
        <v>277</v>
      </c>
      <c r="K90" s="45" t="s">
        <v>278</v>
      </c>
      <c r="L90" s="45" t="s">
        <v>279</v>
      </c>
      <c r="M90" s="45" t="s">
        <v>280</v>
      </c>
      <c r="N90" s="63" t="s">
        <v>281</v>
      </c>
      <c r="O90" s="45" t="s">
        <v>300</v>
      </c>
      <c r="P90" s="1"/>
      <c r="Q90" s="1"/>
      <c r="R90" s="7"/>
      <c r="S90" s="7"/>
    </row>
    <row r="91" spans="3:19" ht="45" customHeight="1" x14ac:dyDescent="0.25">
      <c r="C91" s="20"/>
      <c r="D91" s="50">
        <v>26</v>
      </c>
      <c r="E91" s="69">
        <v>44306</v>
      </c>
      <c r="F91" s="45" t="s">
        <v>283</v>
      </c>
      <c r="G91" s="45" t="s">
        <v>23</v>
      </c>
      <c r="H91" s="63" t="s">
        <v>284</v>
      </c>
      <c r="I91" s="45" t="s">
        <v>270</v>
      </c>
      <c r="J91" s="62" t="s">
        <v>285</v>
      </c>
      <c r="K91" s="45" t="s">
        <v>90</v>
      </c>
      <c r="L91" s="45"/>
      <c r="M91" s="45"/>
      <c r="N91" s="63"/>
      <c r="O91" s="45" t="s">
        <v>300</v>
      </c>
      <c r="P91" s="1"/>
      <c r="Q91" s="1"/>
      <c r="R91" s="7"/>
      <c r="S91" s="7"/>
    </row>
    <row r="92" spans="3:19" ht="71.45" customHeight="1" x14ac:dyDescent="0.25">
      <c r="C92" s="20"/>
      <c r="D92" s="50">
        <v>27</v>
      </c>
      <c r="E92" s="69">
        <v>44306</v>
      </c>
      <c r="F92" s="45" t="s">
        <v>287</v>
      </c>
      <c r="G92" s="45" t="s">
        <v>48</v>
      </c>
      <c r="H92" s="63" t="s">
        <v>288</v>
      </c>
      <c r="I92" s="45" t="s">
        <v>289</v>
      </c>
      <c r="J92" s="64" t="s">
        <v>290</v>
      </c>
      <c r="K92" s="45" t="s">
        <v>278</v>
      </c>
      <c r="L92" s="45" t="s">
        <v>291</v>
      </c>
      <c r="M92" s="45" t="s">
        <v>292</v>
      </c>
      <c r="N92" s="63" t="s">
        <v>293</v>
      </c>
      <c r="O92" s="45" t="s">
        <v>300</v>
      </c>
      <c r="P92" s="1"/>
      <c r="Q92" s="1"/>
      <c r="R92" s="7"/>
      <c r="S92" s="7"/>
    </row>
    <row r="93" spans="3:19" ht="57.75" customHeight="1" x14ac:dyDescent="0.25">
      <c r="C93" s="20"/>
      <c r="D93" s="50">
        <v>28</v>
      </c>
      <c r="E93" s="73">
        <v>44312</v>
      </c>
      <c r="F93" s="65"/>
      <c r="G93" s="65" t="s">
        <v>48</v>
      </c>
      <c r="H93" s="66" t="s">
        <v>294</v>
      </c>
      <c r="I93" s="65" t="s">
        <v>295</v>
      </c>
      <c r="J93" s="77" t="s">
        <v>296</v>
      </c>
      <c r="K93" s="65" t="s">
        <v>85</v>
      </c>
      <c r="L93" s="65" t="s">
        <v>297</v>
      </c>
      <c r="M93" s="65" t="s">
        <v>298</v>
      </c>
      <c r="N93" s="66" t="s">
        <v>299</v>
      </c>
      <c r="O93" s="65" t="s">
        <v>300</v>
      </c>
      <c r="P93" s="1"/>
      <c r="Q93" s="1"/>
      <c r="R93" s="7"/>
      <c r="S93" s="7"/>
    </row>
    <row r="94" spans="3:19" x14ac:dyDescent="0.25">
      <c r="C94" s="20"/>
      <c r="D94" s="50"/>
      <c r="E94" s="45"/>
      <c r="F94" s="45"/>
      <c r="G94" s="45"/>
      <c r="H94" s="63"/>
      <c r="I94" s="45"/>
      <c r="J94" s="64"/>
      <c r="K94" s="45"/>
      <c r="L94" s="45"/>
      <c r="M94" s="45"/>
      <c r="N94" s="63"/>
      <c r="O94" s="45"/>
      <c r="P94" s="1"/>
      <c r="Q94" s="1"/>
      <c r="R94" s="7"/>
      <c r="S94" s="7"/>
    </row>
    <row r="95" spans="3:19" ht="15.75" thickBot="1" x14ac:dyDescent="0.3">
      <c r="C95" s="20"/>
      <c r="D95" s="1"/>
      <c r="E95" s="11"/>
      <c r="F95" s="11"/>
      <c r="G95" s="11"/>
      <c r="H95" s="1"/>
      <c r="I95" s="11"/>
      <c r="J95" s="11"/>
      <c r="K95" s="11"/>
      <c r="L95" s="1"/>
      <c r="M95" s="11"/>
      <c r="N95" s="11"/>
      <c r="O95" s="11"/>
      <c r="P95" s="1"/>
      <c r="Q95" s="1"/>
      <c r="R95" s="7"/>
      <c r="S95" s="7"/>
    </row>
    <row r="96" spans="3:19" ht="16.5" thickBot="1" x14ac:dyDescent="0.3">
      <c r="C96" s="20"/>
      <c r="D96" s="1252" t="s">
        <v>321</v>
      </c>
      <c r="E96" s="1253"/>
      <c r="F96" s="1253"/>
      <c r="G96" s="1253"/>
      <c r="H96" s="1253"/>
      <c r="I96" s="1253"/>
      <c r="J96" s="1253"/>
      <c r="K96" s="1253"/>
      <c r="L96" s="1253"/>
      <c r="M96" s="1253"/>
      <c r="N96" s="1253"/>
      <c r="O96" s="1253"/>
      <c r="P96" s="1253"/>
      <c r="Q96" s="1253"/>
      <c r="R96" s="1254"/>
      <c r="S96" s="7"/>
    </row>
    <row r="97" spans="3:19" ht="15.75" x14ac:dyDescent="0.25">
      <c r="C97" s="20"/>
      <c r="D97" s="24"/>
      <c r="E97" s="24"/>
      <c r="F97" s="24"/>
      <c r="G97" s="24"/>
      <c r="H97" s="24"/>
      <c r="I97" s="24"/>
      <c r="J97" s="24"/>
      <c r="K97" s="24"/>
      <c r="L97" s="24"/>
      <c r="M97" s="24"/>
      <c r="N97" s="24"/>
      <c r="O97" s="24"/>
      <c r="P97" s="24"/>
      <c r="Q97" s="24"/>
      <c r="R97" s="25"/>
      <c r="S97" s="7"/>
    </row>
    <row r="98" spans="3:19" ht="15.75" x14ac:dyDescent="0.25">
      <c r="C98" s="20"/>
      <c r="D98" s="1266" t="s">
        <v>4705</v>
      </c>
      <c r="E98" s="1267"/>
      <c r="F98" s="1267"/>
      <c r="G98" s="1267"/>
      <c r="H98" s="1267"/>
      <c r="I98" s="1267"/>
      <c r="J98" s="1267"/>
      <c r="K98" s="1267"/>
      <c r="L98" s="24"/>
      <c r="M98" s="24"/>
      <c r="N98" s="24"/>
      <c r="O98" s="24"/>
      <c r="P98" s="24"/>
      <c r="Q98" s="24"/>
      <c r="R98" s="25"/>
      <c r="S98" s="7"/>
    </row>
    <row r="99" spans="3:19" ht="15.75" x14ac:dyDescent="0.25">
      <c r="C99" s="20"/>
      <c r="D99" s="9" t="s">
        <v>9</v>
      </c>
      <c r="E99" s="9" t="s">
        <v>59</v>
      </c>
      <c r="F99" s="9" t="s">
        <v>12</v>
      </c>
      <c r="G99" s="2" t="s">
        <v>71</v>
      </c>
      <c r="H99" s="9" t="s">
        <v>106</v>
      </c>
      <c r="I99" s="9" t="s">
        <v>73</v>
      </c>
      <c r="J99" s="9" t="s">
        <v>323</v>
      </c>
      <c r="K99" s="9" t="s">
        <v>21</v>
      </c>
      <c r="L99" s="24"/>
      <c r="M99" s="24"/>
      <c r="N99" s="24"/>
      <c r="O99" s="24"/>
      <c r="P99" s="24"/>
      <c r="Q99" s="24"/>
      <c r="R99" s="25"/>
      <c r="S99" s="7"/>
    </row>
    <row r="100" spans="3:19" ht="15.75" x14ac:dyDescent="0.25">
      <c r="C100" s="20"/>
      <c r="D100" s="49"/>
      <c r="E100" s="37"/>
      <c r="F100" s="23"/>
      <c r="G100" s="21"/>
      <c r="H100" s="23"/>
      <c r="I100" s="23"/>
      <c r="J100" s="23"/>
      <c r="K100" s="67"/>
      <c r="L100" s="24"/>
      <c r="M100" s="24"/>
      <c r="N100" s="24"/>
      <c r="O100" s="24"/>
      <c r="P100" s="24"/>
      <c r="Q100" s="24"/>
      <c r="R100" s="25"/>
      <c r="S100" s="7"/>
    </row>
    <row r="101" spans="3:19" ht="15.75" x14ac:dyDescent="0.25">
      <c r="C101" s="20"/>
      <c r="D101" s="49">
        <v>1</v>
      </c>
      <c r="E101" s="37" t="s">
        <v>324</v>
      </c>
      <c r="F101" s="23" t="s">
        <v>121</v>
      </c>
      <c r="G101" s="21" t="s">
        <v>325</v>
      </c>
      <c r="H101" s="23" t="s">
        <v>326</v>
      </c>
      <c r="I101" s="23" t="s">
        <v>327</v>
      </c>
      <c r="J101" s="23" t="s">
        <v>328</v>
      </c>
      <c r="K101" s="21" t="s">
        <v>329</v>
      </c>
      <c r="L101" s="24"/>
      <c r="M101" s="24"/>
      <c r="N101" s="24"/>
      <c r="O101" s="24"/>
      <c r="P101" s="24"/>
      <c r="Q101" s="24"/>
      <c r="R101" s="25"/>
      <c r="S101" s="7"/>
    </row>
    <row r="102" spans="3:19" ht="30" x14ac:dyDescent="0.25">
      <c r="C102" s="20"/>
      <c r="D102" s="50">
        <v>2</v>
      </c>
      <c r="E102" s="72" t="s">
        <v>4706</v>
      </c>
      <c r="F102" s="68" t="s">
        <v>28</v>
      </c>
      <c r="G102" s="67" t="s">
        <v>4707</v>
      </c>
      <c r="H102" s="68" t="s">
        <v>4708</v>
      </c>
      <c r="I102" s="68" t="s">
        <v>4709</v>
      </c>
      <c r="J102" s="68">
        <v>6</v>
      </c>
      <c r="K102" s="67" t="s">
        <v>966</v>
      </c>
      <c r="L102" s="24"/>
      <c r="M102" s="24"/>
      <c r="N102" s="24"/>
      <c r="O102" s="24"/>
      <c r="P102" s="24"/>
      <c r="Q102" s="24"/>
      <c r="R102" s="25"/>
      <c r="S102" s="7"/>
    </row>
    <row r="103" spans="3:19" ht="15.75" x14ac:dyDescent="0.25">
      <c r="C103" s="20"/>
      <c r="D103" s="50">
        <v>3</v>
      </c>
      <c r="E103" s="72" t="s">
        <v>166</v>
      </c>
      <c r="F103" s="68" t="s">
        <v>48</v>
      </c>
      <c r="G103" s="67" t="s">
        <v>4710</v>
      </c>
      <c r="H103" s="68" t="s">
        <v>295</v>
      </c>
      <c r="I103" s="68" t="s">
        <v>522</v>
      </c>
      <c r="J103" s="68">
        <v>8</v>
      </c>
      <c r="K103" s="67" t="s">
        <v>966</v>
      </c>
      <c r="L103" s="24"/>
      <c r="M103" s="24"/>
      <c r="N103" s="24"/>
      <c r="O103" s="24"/>
      <c r="P103" s="24"/>
      <c r="Q103" s="24"/>
      <c r="R103" s="25"/>
      <c r="S103" s="7"/>
    </row>
    <row r="104" spans="3:19" ht="15.75" x14ac:dyDescent="0.25">
      <c r="C104" s="20"/>
      <c r="D104" s="50">
        <v>4</v>
      </c>
      <c r="E104" s="72" t="s">
        <v>330</v>
      </c>
      <c r="F104" s="68" t="s">
        <v>48</v>
      </c>
      <c r="G104" s="67" t="s">
        <v>331</v>
      </c>
      <c r="H104" s="68" t="s">
        <v>295</v>
      </c>
      <c r="I104" s="68" t="s">
        <v>278</v>
      </c>
      <c r="J104" s="68">
        <v>6</v>
      </c>
      <c r="K104" s="67" t="s">
        <v>112</v>
      </c>
      <c r="L104" s="24"/>
      <c r="M104" s="24"/>
      <c r="N104" s="24"/>
      <c r="O104" s="24"/>
      <c r="P104" s="24"/>
      <c r="Q104" s="24"/>
      <c r="R104" s="25"/>
      <c r="S104" s="7"/>
    </row>
    <row r="105" spans="3:19" ht="15.75" x14ac:dyDescent="0.25">
      <c r="C105" s="20"/>
      <c r="D105" s="50">
        <v>5</v>
      </c>
      <c r="E105" s="72" t="s">
        <v>4711</v>
      </c>
      <c r="F105" s="68" t="s">
        <v>28</v>
      </c>
      <c r="G105" s="67" t="s">
        <v>4712</v>
      </c>
      <c r="H105" s="68" t="s">
        <v>4713</v>
      </c>
      <c r="I105" s="68" t="s">
        <v>90</v>
      </c>
      <c r="J105" s="68">
        <v>12</v>
      </c>
      <c r="K105" s="67" t="s">
        <v>966</v>
      </c>
      <c r="L105" s="24"/>
      <c r="M105" s="24"/>
      <c r="N105" s="24"/>
      <c r="O105" s="24"/>
      <c r="P105" s="24"/>
      <c r="Q105" s="24"/>
      <c r="R105" s="25"/>
      <c r="S105" s="7"/>
    </row>
    <row r="106" spans="3:19" ht="15.75" x14ac:dyDescent="0.25">
      <c r="C106" s="20"/>
      <c r="D106" s="50">
        <v>5</v>
      </c>
      <c r="E106" s="72" t="s">
        <v>174</v>
      </c>
      <c r="F106" s="68" t="s">
        <v>23</v>
      </c>
      <c r="G106" s="67" t="s">
        <v>333</v>
      </c>
      <c r="H106" s="68" t="s">
        <v>334</v>
      </c>
      <c r="I106" s="68" t="s">
        <v>335</v>
      </c>
      <c r="J106" s="68">
        <v>6</v>
      </c>
      <c r="K106" s="67" t="s">
        <v>112</v>
      </c>
      <c r="L106" s="24"/>
      <c r="M106" s="24"/>
      <c r="N106" s="24"/>
      <c r="O106" s="24"/>
      <c r="P106" s="24"/>
      <c r="Q106" s="24"/>
      <c r="R106" s="25"/>
      <c r="S106" s="7"/>
    </row>
    <row r="107" spans="3:19" ht="15.75" x14ac:dyDescent="0.25">
      <c r="C107" s="20"/>
      <c r="D107" s="19">
        <v>6</v>
      </c>
      <c r="E107" s="23"/>
      <c r="F107" s="23" t="s">
        <v>336</v>
      </c>
      <c r="G107" s="21" t="s">
        <v>337</v>
      </c>
      <c r="H107" s="23" t="s">
        <v>227</v>
      </c>
      <c r="I107" s="23" t="s">
        <v>338</v>
      </c>
      <c r="J107" s="23">
        <v>7</v>
      </c>
      <c r="K107" s="21" t="s">
        <v>112</v>
      </c>
      <c r="L107" s="24"/>
      <c r="M107" s="24"/>
      <c r="N107" s="24"/>
      <c r="O107" s="24"/>
      <c r="P107" s="24"/>
      <c r="Q107" s="24"/>
      <c r="R107" s="25"/>
      <c r="S107" s="7"/>
    </row>
    <row r="108" spans="3:19" ht="15.75" x14ac:dyDescent="0.25">
      <c r="C108" s="20"/>
      <c r="D108" s="24"/>
      <c r="E108" s="24"/>
      <c r="F108" s="24"/>
      <c r="G108" s="24"/>
      <c r="H108" s="24"/>
      <c r="I108" s="24"/>
      <c r="J108" s="24"/>
      <c r="K108" s="24"/>
      <c r="L108" s="24"/>
      <c r="M108" s="24"/>
      <c r="N108" s="24"/>
      <c r="O108" s="24"/>
      <c r="P108" s="24"/>
      <c r="Q108" s="24"/>
      <c r="R108" s="25"/>
      <c r="S108" s="7"/>
    </row>
    <row r="109" spans="3:19" ht="15.75" x14ac:dyDescent="0.25">
      <c r="C109" s="20"/>
      <c r="D109" s="24"/>
      <c r="E109" s="24"/>
      <c r="F109" s="24"/>
      <c r="G109" s="24"/>
      <c r="H109" s="24"/>
      <c r="I109" s="24"/>
      <c r="J109" s="24"/>
      <c r="K109" s="24"/>
      <c r="L109" s="24"/>
      <c r="M109" s="24"/>
      <c r="N109" s="24"/>
      <c r="O109" s="24"/>
      <c r="P109" s="24"/>
      <c r="Q109" s="24"/>
      <c r="R109" s="25"/>
      <c r="S109" s="7"/>
    </row>
    <row r="110" spans="3:19" ht="15.75" thickBot="1" x14ac:dyDescent="0.3">
      <c r="C110" s="20"/>
      <c r="D110" s="1"/>
      <c r="E110" s="11"/>
      <c r="F110" s="11"/>
      <c r="G110" s="11"/>
      <c r="H110" s="1"/>
      <c r="I110" s="11"/>
      <c r="J110" s="11"/>
      <c r="K110" s="11"/>
      <c r="L110" s="1"/>
      <c r="M110" s="11"/>
      <c r="N110" s="11"/>
      <c r="O110" s="11"/>
      <c r="P110" s="1"/>
      <c r="Q110" s="1"/>
      <c r="R110" s="7"/>
      <c r="S110" s="7"/>
    </row>
    <row r="111" spans="3:19" ht="16.5" thickBot="1" x14ac:dyDescent="0.3">
      <c r="C111" s="20"/>
      <c r="D111" s="1252" t="s">
        <v>342</v>
      </c>
      <c r="E111" s="1253"/>
      <c r="F111" s="1253"/>
      <c r="G111" s="1253"/>
      <c r="H111" s="1253"/>
      <c r="I111" s="1253"/>
      <c r="J111" s="1253"/>
      <c r="K111" s="1253"/>
      <c r="L111" s="1253"/>
      <c r="M111" s="1253"/>
      <c r="N111" s="1253"/>
      <c r="O111" s="1253"/>
      <c r="P111" s="1253"/>
      <c r="Q111" s="1253"/>
      <c r="R111" s="1254"/>
      <c r="S111" s="7"/>
    </row>
    <row r="112" spans="3:19" x14ac:dyDescent="0.25">
      <c r="C112" s="20"/>
      <c r="D112" s="1268"/>
      <c r="E112" s="1269"/>
      <c r="F112" s="1269"/>
      <c r="G112" s="1269"/>
      <c r="H112" s="1269"/>
      <c r="I112" s="1269"/>
      <c r="J112" s="1269"/>
      <c r="K112" s="1269"/>
      <c r="M112" s="10"/>
      <c r="R112" s="7"/>
      <c r="S112" s="7"/>
    </row>
    <row r="113" spans="3:19" s="51" customFormat="1" x14ac:dyDescent="0.25">
      <c r="C113" s="57"/>
      <c r="D113" s="1270" t="s">
        <v>343</v>
      </c>
      <c r="E113" s="1270"/>
      <c r="F113" s="1270"/>
      <c r="G113" s="1270"/>
      <c r="H113" s="1270"/>
      <c r="I113" s="1270"/>
      <c r="J113" s="1270"/>
      <c r="K113" s="1270"/>
      <c r="M113" s="52"/>
      <c r="R113" s="53"/>
      <c r="S113" s="53"/>
    </row>
    <row r="114" spans="3:19" s="51" customFormat="1" x14ac:dyDescent="0.25">
      <c r="C114" s="57"/>
      <c r="D114" s="1265" t="s">
        <v>800</v>
      </c>
      <c r="E114" s="1265"/>
      <c r="F114" s="1265"/>
      <c r="G114" s="1265"/>
      <c r="H114" s="1265"/>
      <c r="I114" s="1265"/>
      <c r="J114" s="1265"/>
      <c r="K114" s="1265"/>
      <c r="M114" s="52"/>
      <c r="R114" s="53"/>
      <c r="S114" s="53"/>
    </row>
    <row r="115" spans="3:19" x14ac:dyDescent="0.25">
      <c r="C115" s="20"/>
      <c r="D115" s="1271" t="s">
        <v>345</v>
      </c>
      <c r="E115" s="1271"/>
      <c r="F115" s="1271"/>
      <c r="G115" s="1271"/>
      <c r="H115" s="1271"/>
      <c r="I115" s="1271"/>
      <c r="J115" s="1271"/>
      <c r="K115" s="1271"/>
      <c r="M115" s="10"/>
      <c r="R115" s="7"/>
      <c r="S115" s="7"/>
    </row>
    <row r="116" spans="3:19" ht="15" customHeight="1" x14ac:dyDescent="0.25">
      <c r="C116" s="20"/>
      <c r="D116" s="9" t="s">
        <v>9</v>
      </c>
      <c r="E116" s="9" t="s">
        <v>346</v>
      </c>
      <c r="F116" s="9" t="s">
        <v>347</v>
      </c>
      <c r="G116" s="2" t="s">
        <v>348</v>
      </c>
      <c r="H116" s="9" t="s">
        <v>349</v>
      </c>
      <c r="I116" s="9" t="s">
        <v>350</v>
      </c>
      <c r="J116" s="9" t="s">
        <v>351</v>
      </c>
      <c r="K116" s="9" t="s">
        <v>352</v>
      </c>
      <c r="R116" s="7"/>
      <c r="S116" s="7"/>
    </row>
    <row r="117" spans="3:19" ht="105" x14ac:dyDescent="0.25">
      <c r="C117" s="20"/>
      <c r="D117" s="54">
        <v>1</v>
      </c>
      <c r="E117" s="9" t="s">
        <v>353</v>
      </c>
      <c r="F117" s="9" t="s">
        <v>354</v>
      </c>
      <c r="G117" s="2" t="s">
        <v>48</v>
      </c>
      <c r="H117" s="9" t="s">
        <v>355</v>
      </c>
      <c r="I117" s="9" t="s">
        <v>356</v>
      </c>
      <c r="J117" s="9" t="s">
        <v>357</v>
      </c>
      <c r="K117" s="9" t="s">
        <v>358</v>
      </c>
      <c r="R117" s="7"/>
      <c r="S117" s="7"/>
    </row>
    <row r="118" spans="3:19" ht="105" x14ac:dyDescent="0.25">
      <c r="C118" s="20"/>
      <c r="D118" s="54">
        <v>2</v>
      </c>
      <c r="E118" s="9" t="s">
        <v>353</v>
      </c>
      <c r="F118" s="9" t="s">
        <v>359</v>
      </c>
      <c r="G118" s="2" t="s">
        <v>48</v>
      </c>
      <c r="H118" s="9" t="s">
        <v>360</v>
      </c>
      <c r="I118" s="9" t="s">
        <v>361</v>
      </c>
      <c r="J118" s="9" t="s">
        <v>362</v>
      </c>
      <c r="K118" s="9" t="s">
        <v>363</v>
      </c>
      <c r="R118" s="7"/>
      <c r="S118" s="7"/>
    </row>
    <row r="119" spans="3:19" ht="30" x14ac:dyDescent="0.25">
      <c r="C119" s="20"/>
      <c r="D119" s="54">
        <v>3</v>
      </c>
      <c r="E119" s="9" t="s">
        <v>364</v>
      </c>
      <c r="F119" s="9" t="s">
        <v>365</v>
      </c>
      <c r="G119" s="2" t="s">
        <v>28</v>
      </c>
      <c r="H119" s="9" t="s">
        <v>366</v>
      </c>
      <c r="I119" s="9" t="s">
        <v>367</v>
      </c>
      <c r="J119" s="9" t="s">
        <v>368</v>
      </c>
      <c r="K119" s="9" t="s">
        <v>369</v>
      </c>
      <c r="R119" s="7"/>
      <c r="S119" s="7"/>
    </row>
    <row r="120" spans="3:19" ht="105" x14ac:dyDescent="0.25">
      <c r="C120" s="20"/>
      <c r="D120" s="54">
        <v>4</v>
      </c>
      <c r="E120" s="9" t="s">
        <v>353</v>
      </c>
      <c r="F120" s="9" t="s">
        <v>370</v>
      </c>
      <c r="G120" s="2" t="s">
        <v>48</v>
      </c>
      <c r="H120" s="9" t="s">
        <v>360</v>
      </c>
      <c r="I120" s="9" t="s">
        <v>331</v>
      </c>
      <c r="J120" s="9" t="s">
        <v>295</v>
      </c>
      <c r="K120" s="9" t="s">
        <v>363</v>
      </c>
      <c r="R120" s="7"/>
      <c r="S120" s="7"/>
    </row>
    <row r="121" spans="3:19" ht="42.95" customHeight="1" x14ac:dyDescent="0.25">
      <c r="C121" s="20"/>
      <c r="D121" s="55">
        <v>5</v>
      </c>
      <c r="E121" s="9" t="s">
        <v>376</v>
      </c>
      <c r="F121" s="9" t="s">
        <v>377</v>
      </c>
      <c r="G121" s="2" t="s">
        <v>136</v>
      </c>
      <c r="H121" s="9" t="s">
        <v>373</v>
      </c>
      <c r="I121" s="9" t="s">
        <v>378</v>
      </c>
      <c r="J121" s="9" t="s">
        <v>379</v>
      </c>
      <c r="K121" s="9" t="s">
        <v>380</v>
      </c>
      <c r="R121" s="7"/>
      <c r="S121" s="7"/>
    </row>
    <row r="122" spans="3:19" ht="30" x14ac:dyDescent="0.25">
      <c r="C122" s="20"/>
      <c r="D122" s="55">
        <v>6</v>
      </c>
      <c r="E122" s="9" t="s">
        <v>381</v>
      </c>
      <c r="F122" s="9" t="s">
        <v>382</v>
      </c>
      <c r="G122" s="2" t="s">
        <v>171</v>
      </c>
      <c r="H122" s="9" t="s">
        <v>383</v>
      </c>
      <c r="I122" s="9" t="s">
        <v>384</v>
      </c>
      <c r="J122" s="9" t="s">
        <v>385</v>
      </c>
      <c r="K122" s="9" t="s">
        <v>386</v>
      </c>
      <c r="R122" s="7"/>
      <c r="S122" s="7"/>
    </row>
    <row r="123" spans="3:19" ht="30" x14ac:dyDescent="0.25">
      <c r="C123" s="20"/>
      <c r="D123" s="55">
        <v>7</v>
      </c>
      <c r="E123" s="9" t="s">
        <v>387</v>
      </c>
      <c r="F123" s="9" t="s">
        <v>388</v>
      </c>
      <c r="G123" s="2" t="s">
        <v>171</v>
      </c>
      <c r="H123" s="9" t="s">
        <v>389</v>
      </c>
      <c r="I123" s="9" t="s">
        <v>390</v>
      </c>
      <c r="J123" s="9" t="s">
        <v>385</v>
      </c>
      <c r="K123" s="9" t="s">
        <v>386</v>
      </c>
      <c r="R123" s="7"/>
      <c r="S123" s="7"/>
    </row>
    <row r="124" spans="3:19" ht="30" x14ac:dyDescent="0.25">
      <c r="C124" s="20"/>
      <c r="D124" s="55">
        <v>8</v>
      </c>
      <c r="E124" s="9" t="s">
        <v>391</v>
      </c>
      <c r="F124" s="9" t="s">
        <v>392</v>
      </c>
      <c r="G124" s="2" t="s">
        <v>28</v>
      </c>
      <c r="H124" s="9" t="s">
        <v>383</v>
      </c>
      <c r="I124" s="9" t="s">
        <v>393</v>
      </c>
      <c r="J124" s="9" t="s">
        <v>385</v>
      </c>
      <c r="K124" s="9" t="s">
        <v>394</v>
      </c>
      <c r="R124" s="7"/>
      <c r="S124" s="7"/>
    </row>
    <row r="125" spans="3:19" ht="15" customHeight="1" x14ac:dyDescent="0.25">
      <c r="C125" s="20"/>
      <c r="D125" s="55">
        <v>9</v>
      </c>
      <c r="E125" s="9" t="s">
        <v>395</v>
      </c>
      <c r="F125" s="9" t="s">
        <v>396</v>
      </c>
      <c r="G125" s="2" t="s">
        <v>397</v>
      </c>
      <c r="H125" s="9" t="s">
        <v>373</v>
      </c>
      <c r="I125" s="9" t="s">
        <v>398</v>
      </c>
      <c r="J125" s="9" t="s">
        <v>399</v>
      </c>
      <c r="K125" s="9" t="s">
        <v>386</v>
      </c>
      <c r="R125" s="7"/>
      <c r="S125" s="7"/>
    </row>
    <row r="126" spans="3:19" ht="30" x14ac:dyDescent="0.25">
      <c r="C126" s="20"/>
      <c r="D126" s="55">
        <v>10</v>
      </c>
      <c r="E126" s="9" t="s">
        <v>400</v>
      </c>
      <c r="F126" s="9" t="s">
        <v>401</v>
      </c>
      <c r="G126" s="2" t="s">
        <v>136</v>
      </c>
      <c r="H126" s="9" t="s">
        <v>373</v>
      </c>
      <c r="I126" s="9" t="s">
        <v>402</v>
      </c>
      <c r="J126" s="9" t="s">
        <v>385</v>
      </c>
      <c r="K126" s="9" t="s">
        <v>386</v>
      </c>
      <c r="R126" s="7"/>
      <c r="S126" s="7"/>
    </row>
    <row r="127" spans="3:19" ht="30" x14ac:dyDescent="0.25">
      <c r="C127" s="20"/>
      <c r="D127" s="55">
        <v>11</v>
      </c>
      <c r="E127" s="9" t="s">
        <v>381</v>
      </c>
      <c r="F127" s="9" t="s">
        <v>403</v>
      </c>
      <c r="G127" s="2" t="s">
        <v>136</v>
      </c>
      <c r="H127" s="9" t="s">
        <v>383</v>
      </c>
      <c r="I127" s="9" t="s">
        <v>404</v>
      </c>
      <c r="J127" s="9" t="s">
        <v>399</v>
      </c>
      <c r="K127" s="9" t="s">
        <v>386</v>
      </c>
      <c r="R127" s="7"/>
      <c r="S127" s="7"/>
    </row>
    <row r="128" spans="3:19" ht="30" x14ac:dyDescent="0.25">
      <c r="C128" s="20"/>
      <c r="D128" s="55">
        <v>12</v>
      </c>
      <c r="E128" s="9" t="s">
        <v>405</v>
      </c>
      <c r="F128" s="9" t="s">
        <v>406</v>
      </c>
      <c r="G128" s="2" t="s">
        <v>136</v>
      </c>
      <c r="H128" s="9" t="s">
        <v>373</v>
      </c>
      <c r="I128" s="9" t="s">
        <v>407</v>
      </c>
      <c r="J128" s="9" t="s">
        <v>385</v>
      </c>
      <c r="K128" s="9" t="s">
        <v>386</v>
      </c>
      <c r="R128" s="7"/>
      <c r="S128" s="7"/>
    </row>
    <row r="129" spans="3:19" ht="30" x14ac:dyDescent="0.25">
      <c r="C129" s="20"/>
      <c r="D129" s="55">
        <v>13</v>
      </c>
      <c r="E129" s="9" t="s">
        <v>408</v>
      </c>
      <c r="F129" s="9" t="s">
        <v>409</v>
      </c>
      <c r="G129" s="2" t="s">
        <v>410</v>
      </c>
      <c r="H129" s="9" t="s">
        <v>411</v>
      </c>
      <c r="I129" s="9" t="s">
        <v>412</v>
      </c>
      <c r="J129" s="9" t="s">
        <v>399</v>
      </c>
      <c r="K129" s="9" t="s">
        <v>386</v>
      </c>
      <c r="R129" s="7"/>
      <c r="S129" s="7"/>
    </row>
    <row r="130" spans="3:19" ht="30" x14ac:dyDescent="0.25">
      <c r="C130" s="20"/>
      <c r="D130" s="55">
        <v>14</v>
      </c>
      <c r="E130" s="9" t="s">
        <v>408</v>
      </c>
      <c r="F130" s="9" t="s">
        <v>413</v>
      </c>
      <c r="G130" s="2" t="s">
        <v>410</v>
      </c>
      <c r="H130" s="9" t="s">
        <v>411</v>
      </c>
      <c r="I130" s="9" t="s">
        <v>414</v>
      </c>
      <c r="J130" s="9" t="s">
        <v>399</v>
      </c>
      <c r="K130" s="9" t="s">
        <v>386</v>
      </c>
      <c r="R130" s="7"/>
      <c r="S130" s="7"/>
    </row>
    <row r="131" spans="3:19" ht="45" x14ac:dyDescent="0.25">
      <c r="C131" s="20"/>
      <c r="D131" s="55">
        <v>15</v>
      </c>
      <c r="E131" s="9" t="s">
        <v>376</v>
      </c>
      <c r="F131" s="9" t="s">
        <v>372</v>
      </c>
      <c r="G131" s="2" t="s">
        <v>28</v>
      </c>
      <c r="H131" s="9" t="s">
        <v>373</v>
      </c>
      <c r="I131" s="9" t="s">
        <v>415</v>
      </c>
      <c r="J131" s="9" t="s">
        <v>416</v>
      </c>
      <c r="K131" s="9" t="s">
        <v>380</v>
      </c>
      <c r="R131" s="7"/>
      <c r="S131" s="7"/>
    </row>
    <row r="132" spans="3:19" ht="30" x14ac:dyDescent="0.25">
      <c r="C132" s="20"/>
      <c r="D132" s="55">
        <v>16</v>
      </c>
      <c r="E132" s="9" t="s">
        <v>417</v>
      </c>
      <c r="F132" s="9" t="s">
        <v>418</v>
      </c>
      <c r="G132" s="2" t="s">
        <v>121</v>
      </c>
      <c r="H132" s="9" t="s">
        <v>419</v>
      </c>
      <c r="I132" s="9" t="s">
        <v>420</v>
      </c>
      <c r="J132" s="9" t="s">
        <v>399</v>
      </c>
      <c r="K132" s="9" t="s">
        <v>386</v>
      </c>
      <c r="R132" s="7"/>
      <c r="S132" s="7"/>
    </row>
    <row r="133" spans="3:19" ht="30" x14ac:dyDescent="0.25">
      <c r="C133" s="20"/>
      <c r="D133" s="55">
        <v>17</v>
      </c>
      <c r="E133" s="9" t="s">
        <v>395</v>
      </c>
      <c r="F133" s="9" t="s">
        <v>278</v>
      </c>
      <c r="G133" s="2" t="s">
        <v>397</v>
      </c>
      <c r="H133" s="9" t="s">
        <v>373</v>
      </c>
      <c r="I133" s="9" t="s">
        <v>421</v>
      </c>
      <c r="J133" s="9" t="s">
        <v>399</v>
      </c>
      <c r="K133" s="9" t="s">
        <v>369</v>
      </c>
      <c r="R133" s="7"/>
      <c r="S133" s="7"/>
    </row>
    <row r="134" spans="3:19" ht="30" x14ac:dyDescent="0.25">
      <c r="C134" s="20"/>
      <c r="D134" s="55">
        <v>18</v>
      </c>
      <c r="E134" s="9" t="s">
        <v>395</v>
      </c>
      <c r="F134" s="9" t="s">
        <v>422</v>
      </c>
      <c r="G134" s="2" t="s">
        <v>397</v>
      </c>
      <c r="H134" s="9" t="s">
        <v>373</v>
      </c>
      <c r="I134" s="9" t="s">
        <v>423</v>
      </c>
      <c r="J134" s="9" t="s">
        <v>399</v>
      </c>
      <c r="K134" s="9" t="s">
        <v>424</v>
      </c>
      <c r="R134" s="7"/>
      <c r="S134" s="7"/>
    </row>
    <row r="135" spans="3:19" ht="30" x14ac:dyDescent="0.25">
      <c r="C135" s="20"/>
      <c r="D135" s="9">
        <v>19</v>
      </c>
      <c r="E135" s="9" t="s">
        <v>425</v>
      </c>
      <c r="F135" s="9" t="s">
        <v>426</v>
      </c>
      <c r="G135" s="2" t="s">
        <v>98</v>
      </c>
      <c r="H135" s="9" t="s">
        <v>427</v>
      </c>
      <c r="I135" s="9" t="s">
        <v>428</v>
      </c>
      <c r="J135" s="9" t="s">
        <v>429</v>
      </c>
      <c r="K135" s="9" t="s">
        <v>424</v>
      </c>
      <c r="R135" s="7"/>
      <c r="S135" s="7"/>
    </row>
    <row r="136" spans="3:19" x14ac:dyDescent="0.25">
      <c r="C136" s="20"/>
      <c r="R136" s="7"/>
      <c r="S136" s="7"/>
    </row>
    <row r="137" spans="3:19" x14ac:dyDescent="0.25">
      <c r="C137" s="20"/>
      <c r="R137" s="7"/>
      <c r="S137" s="7"/>
    </row>
    <row r="138" spans="3:19" ht="15.75" thickBot="1" x14ac:dyDescent="0.3">
      <c r="C138" s="20"/>
      <c r="R138" s="7"/>
      <c r="S138" s="7"/>
    </row>
    <row r="139" spans="3:19" ht="15" customHeight="1" thickBot="1" x14ac:dyDescent="0.3">
      <c r="C139" s="20"/>
      <c r="D139" s="1252" t="s">
        <v>430</v>
      </c>
      <c r="E139" s="1253"/>
      <c r="F139" s="1253"/>
      <c r="G139" s="1253"/>
      <c r="H139" s="1253"/>
      <c r="I139" s="1253"/>
      <c r="J139" s="1253"/>
      <c r="K139" s="1253"/>
      <c r="L139" s="1253"/>
      <c r="M139" s="1253"/>
      <c r="N139" s="1253"/>
      <c r="O139" s="1253"/>
      <c r="P139" s="1253"/>
      <c r="Q139" s="1253"/>
      <c r="R139" s="1254"/>
      <c r="S139" s="7"/>
    </row>
    <row r="140" spans="3:19" ht="15" customHeight="1" x14ac:dyDescent="0.25">
      <c r="C140" s="20"/>
      <c r="D140" s="24"/>
      <c r="E140" s="24"/>
      <c r="F140" s="24"/>
      <c r="G140" s="24"/>
      <c r="H140" s="24"/>
      <c r="I140" s="24"/>
      <c r="J140" s="24"/>
      <c r="K140" s="24"/>
      <c r="L140" s="24"/>
      <c r="M140" s="24"/>
      <c r="N140" s="24"/>
      <c r="O140" s="24"/>
      <c r="P140" s="24"/>
      <c r="Q140" s="24"/>
      <c r="R140" s="25"/>
      <c r="S140" s="7"/>
    </row>
    <row r="141" spans="3:19" ht="15" customHeight="1" x14ac:dyDescent="0.25">
      <c r="C141" s="20"/>
      <c r="D141" s="1272" t="s">
        <v>431</v>
      </c>
      <c r="E141" s="1273"/>
      <c r="F141" s="1273"/>
      <c r="G141" s="1273"/>
      <c r="H141" s="1273"/>
      <c r="I141" s="1273"/>
      <c r="J141" s="1273"/>
      <c r="K141" s="1273"/>
      <c r="L141" s="24"/>
      <c r="M141" s="24"/>
      <c r="N141" s="24"/>
      <c r="O141" s="24"/>
      <c r="P141" s="24"/>
      <c r="Q141" s="24"/>
      <c r="R141" s="25"/>
      <c r="S141" s="7"/>
    </row>
    <row r="142" spans="3:19" x14ac:dyDescent="0.25">
      <c r="C142" s="20"/>
      <c r="D142" s="9" t="s">
        <v>9</v>
      </c>
      <c r="E142" s="9" t="s">
        <v>432</v>
      </c>
      <c r="F142" s="9" t="s">
        <v>433</v>
      </c>
      <c r="G142" s="2" t="s">
        <v>434</v>
      </c>
      <c r="H142" s="9" t="s">
        <v>349</v>
      </c>
      <c r="I142" s="9" t="s">
        <v>350</v>
      </c>
      <c r="J142" s="9" t="s">
        <v>351</v>
      </c>
      <c r="K142" s="9" t="s">
        <v>352</v>
      </c>
      <c r="R142" s="7"/>
      <c r="S142" s="7"/>
    </row>
    <row r="143" spans="3:19" ht="15" customHeight="1" x14ac:dyDescent="0.25">
      <c r="C143" s="20"/>
      <c r="D143" s="23">
        <v>1</v>
      </c>
      <c r="E143" s="23" t="s">
        <v>435</v>
      </c>
      <c r="F143" s="22" t="s">
        <v>436</v>
      </c>
      <c r="G143" s="23" t="s">
        <v>437</v>
      </c>
      <c r="H143" s="23" t="s">
        <v>438</v>
      </c>
      <c r="I143" s="23" t="s">
        <v>439</v>
      </c>
      <c r="J143" s="23" t="s">
        <v>440</v>
      </c>
      <c r="K143" s="23" t="s">
        <v>441</v>
      </c>
      <c r="R143" s="7"/>
      <c r="S143" s="7"/>
    </row>
    <row r="144" spans="3:19" ht="30" x14ac:dyDescent="0.25">
      <c r="C144" s="20"/>
      <c r="D144" s="23">
        <v>2</v>
      </c>
      <c r="E144" s="23" t="s">
        <v>435</v>
      </c>
      <c r="F144" s="22" t="s">
        <v>442</v>
      </c>
      <c r="G144" s="23" t="s">
        <v>437</v>
      </c>
      <c r="H144" s="23" t="s">
        <v>443</v>
      </c>
      <c r="I144" s="23" t="s">
        <v>159</v>
      </c>
      <c r="J144" s="23" t="s">
        <v>444</v>
      </c>
      <c r="K144" s="23" t="s">
        <v>441</v>
      </c>
      <c r="R144" s="7"/>
      <c r="S144" s="7"/>
    </row>
    <row r="145" spans="3:19" x14ac:dyDescent="0.25">
      <c r="C145" s="20"/>
      <c r="D145" s="23">
        <v>3</v>
      </c>
      <c r="E145" s="23" t="s">
        <v>435</v>
      </c>
      <c r="F145" s="22" t="s">
        <v>445</v>
      </c>
      <c r="G145" s="23" t="s">
        <v>437</v>
      </c>
      <c r="H145" s="23" t="s">
        <v>446</v>
      </c>
      <c r="I145" s="23" t="s">
        <v>98</v>
      </c>
      <c r="J145" s="23" t="s">
        <v>447</v>
      </c>
      <c r="K145" s="23" t="s">
        <v>441</v>
      </c>
      <c r="R145" s="7"/>
      <c r="S145" s="7"/>
    </row>
    <row r="146" spans="3:19" x14ac:dyDescent="0.25">
      <c r="C146" s="20"/>
      <c r="D146" s="23">
        <v>4</v>
      </c>
      <c r="E146" s="23" t="s">
        <v>448</v>
      </c>
      <c r="F146" s="22" t="s">
        <v>449</v>
      </c>
      <c r="G146" s="23" t="s">
        <v>450</v>
      </c>
      <c r="H146" s="23" t="s">
        <v>451</v>
      </c>
      <c r="I146" s="23" t="s">
        <v>159</v>
      </c>
      <c r="J146" s="23" t="s">
        <v>452</v>
      </c>
      <c r="K146" s="23" t="s">
        <v>441</v>
      </c>
      <c r="R146" s="7"/>
      <c r="S146" s="7"/>
    </row>
    <row r="147" spans="3:19" ht="30" customHeight="1" x14ac:dyDescent="0.25">
      <c r="C147" s="20"/>
      <c r="D147" s="23">
        <v>5</v>
      </c>
      <c r="E147" s="23" t="s">
        <v>453</v>
      </c>
      <c r="F147" s="22" t="s">
        <v>454</v>
      </c>
      <c r="G147" s="23" t="s">
        <v>437</v>
      </c>
      <c r="H147" s="23" t="s">
        <v>455</v>
      </c>
      <c r="I147" s="23" t="s">
        <v>336</v>
      </c>
      <c r="J147" s="23" t="s">
        <v>455</v>
      </c>
      <c r="K147" s="23" t="s">
        <v>457</v>
      </c>
      <c r="R147" s="7"/>
      <c r="S147" s="7"/>
    </row>
    <row r="148" spans="3:19" x14ac:dyDescent="0.25">
      <c r="C148" s="20"/>
      <c r="D148" s="9"/>
      <c r="E148" s="9"/>
      <c r="F148" s="9"/>
      <c r="G148" s="2"/>
      <c r="H148" s="9"/>
      <c r="I148" s="9"/>
      <c r="J148" s="9"/>
      <c r="K148" s="9"/>
      <c r="R148" s="7"/>
      <c r="S148" s="7"/>
    </row>
    <row r="149" spans="3:19" ht="15.75" thickBot="1" x14ac:dyDescent="0.3">
      <c r="C149" s="20"/>
      <c r="D149" s="11"/>
      <c r="E149" s="11"/>
      <c r="F149" s="11"/>
      <c r="G149" s="1"/>
      <c r="H149" s="11"/>
      <c r="I149" s="11"/>
      <c r="J149" s="11"/>
      <c r="K149" s="11"/>
      <c r="R149" s="7"/>
      <c r="S149" s="7"/>
    </row>
    <row r="150" spans="3:19" ht="15" customHeight="1" thickBot="1" x14ac:dyDescent="0.3">
      <c r="C150" s="20"/>
      <c r="D150" s="1252" t="s">
        <v>458</v>
      </c>
      <c r="E150" s="1253"/>
      <c r="F150" s="1253"/>
      <c r="G150" s="1253"/>
      <c r="H150" s="1253"/>
      <c r="I150" s="1253"/>
      <c r="J150" s="1253"/>
      <c r="K150" s="1253"/>
      <c r="L150" s="1253"/>
      <c r="M150" s="1253"/>
      <c r="N150" s="1253"/>
      <c r="O150" s="1253"/>
      <c r="P150" s="1253"/>
      <c r="Q150" s="1253"/>
      <c r="R150" s="1254"/>
      <c r="S150" s="7"/>
    </row>
    <row r="151" spans="3:19" x14ac:dyDescent="0.25">
      <c r="C151" s="20"/>
      <c r="D151" s="1261" t="s">
        <v>459</v>
      </c>
      <c r="E151" s="1262"/>
      <c r="F151" s="1262"/>
      <c r="G151" s="1262"/>
      <c r="H151" s="1262"/>
      <c r="I151" s="1262"/>
      <c r="J151" s="1262"/>
      <c r="K151" s="1262"/>
      <c r="R151" s="7"/>
      <c r="S151" s="7"/>
    </row>
    <row r="152" spans="3:19" x14ac:dyDescent="0.25">
      <c r="C152" s="20"/>
      <c r="D152" s="9" t="s">
        <v>9</v>
      </c>
      <c r="E152" s="9" t="s">
        <v>12</v>
      </c>
      <c r="F152" s="9" t="s">
        <v>460</v>
      </c>
      <c r="G152" s="2" t="s">
        <v>461</v>
      </c>
      <c r="H152" s="9" t="s">
        <v>462</v>
      </c>
      <c r="I152" s="9" t="s">
        <v>349</v>
      </c>
      <c r="J152" s="9" t="s">
        <v>463</v>
      </c>
      <c r="K152" s="9" t="s">
        <v>464</v>
      </c>
      <c r="R152" s="7"/>
      <c r="S152" s="7"/>
    </row>
    <row r="153" spans="3:19" x14ac:dyDescent="0.25">
      <c r="C153" s="20"/>
      <c r="D153" s="23">
        <v>1</v>
      </c>
      <c r="E153" s="23" t="s">
        <v>465</v>
      </c>
      <c r="F153" s="22" t="s">
        <v>466</v>
      </c>
      <c r="G153" s="23" t="s">
        <v>28</v>
      </c>
      <c r="H153" s="23" t="s">
        <v>467</v>
      </c>
      <c r="I153" s="23" t="s">
        <v>468</v>
      </c>
      <c r="J153" s="23" t="s">
        <v>469</v>
      </c>
      <c r="K153" s="9"/>
      <c r="R153" s="7"/>
      <c r="S153" s="7"/>
    </row>
    <row r="154" spans="3:19" ht="30" x14ac:dyDescent="0.25">
      <c r="C154" s="20"/>
      <c r="D154" s="23">
        <v>2</v>
      </c>
      <c r="E154" s="23" t="s">
        <v>470</v>
      </c>
      <c r="F154" s="22" t="s">
        <v>471</v>
      </c>
      <c r="G154" s="23" t="s">
        <v>23</v>
      </c>
      <c r="H154" s="23" t="s">
        <v>467</v>
      </c>
      <c r="I154" s="23" t="s">
        <v>472</v>
      </c>
      <c r="J154" s="23" t="s">
        <v>473</v>
      </c>
      <c r="K154" s="9"/>
      <c r="R154" s="7"/>
      <c r="S154" s="7"/>
    </row>
    <row r="155" spans="3:19" x14ac:dyDescent="0.25">
      <c r="C155" s="20"/>
      <c r="D155" s="23">
        <v>3</v>
      </c>
      <c r="E155" s="23" t="s">
        <v>465</v>
      </c>
      <c r="F155" s="22" t="s">
        <v>335</v>
      </c>
      <c r="G155" s="23" t="s">
        <v>23</v>
      </c>
      <c r="H155" s="23" t="s">
        <v>467</v>
      </c>
      <c r="I155" s="23" t="s">
        <v>474</v>
      </c>
      <c r="J155" s="23" t="s">
        <v>475</v>
      </c>
      <c r="K155" s="9"/>
      <c r="R155" s="7"/>
      <c r="S155" s="7"/>
    </row>
    <row r="156" spans="3:19" ht="15.75" thickBot="1" x14ac:dyDescent="0.3">
      <c r="C156" s="20"/>
      <c r="R156" s="7"/>
      <c r="S156" s="7"/>
    </row>
    <row r="157" spans="3:19" ht="16.5" thickBot="1" x14ac:dyDescent="0.3">
      <c r="C157" s="20"/>
      <c r="D157" s="1252" t="s">
        <v>476</v>
      </c>
      <c r="E157" s="1253"/>
      <c r="F157" s="1253"/>
      <c r="G157" s="1253"/>
      <c r="H157" s="1253"/>
      <c r="I157" s="1253"/>
      <c r="J157" s="1253"/>
      <c r="K157" s="1253"/>
      <c r="L157" s="1253"/>
      <c r="M157" s="1253"/>
      <c r="N157" s="1253"/>
      <c r="O157" s="1253"/>
      <c r="P157" s="1253"/>
      <c r="Q157" s="1253"/>
      <c r="R157" s="1254"/>
      <c r="S157" s="7"/>
    </row>
    <row r="158" spans="3:19" ht="16.5" thickBot="1" x14ac:dyDescent="0.3">
      <c r="C158" s="20"/>
      <c r="D158" s="1255" t="s">
        <v>477</v>
      </c>
      <c r="E158" s="1256"/>
      <c r="F158" s="40">
        <f>I175</f>
        <v>6000000</v>
      </c>
      <c r="G158" s="24"/>
      <c r="H158" s="24"/>
      <c r="I158" s="24"/>
      <c r="J158" s="24"/>
      <c r="K158" s="24"/>
      <c r="L158" s="24"/>
      <c r="M158" s="24"/>
      <c r="N158" s="24"/>
      <c r="O158" s="24"/>
      <c r="P158" s="24"/>
      <c r="Q158" s="24"/>
      <c r="R158" s="25"/>
      <c r="S158" s="7"/>
    </row>
    <row r="159" spans="3:19" ht="32.25" customHeight="1" x14ac:dyDescent="0.25">
      <c r="C159" s="20"/>
      <c r="D159" s="39" t="s">
        <v>478</v>
      </c>
      <c r="E159" s="39" t="s">
        <v>479</v>
      </c>
      <c r="F159" s="39" t="s">
        <v>480</v>
      </c>
      <c r="G159" s="2" t="s">
        <v>481</v>
      </c>
      <c r="H159" s="9" t="s">
        <v>482</v>
      </c>
      <c r="I159" s="9" t="s">
        <v>483</v>
      </c>
      <c r="J159" s="9" t="s">
        <v>484</v>
      </c>
      <c r="R159" s="7"/>
      <c r="S159" s="7"/>
    </row>
    <row r="160" spans="3:19" ht="30" x14ac:dyDescent="0.25">
      <c r="C160" s="20"/>
      <c r="D160" s="9">
        <v>1</v>
      </c>
      <c r="E160" s="9" t="s">
        <v>485</v>
      </c>
      <c r="F160" s="9" t="s">
        <v>486</v>
      </c>
      <c r="G160" s="32">
        <v>250000</v>
      </c>
      <c r="H160" s="33">
        <v>0</v>
      </c>
      <c r="I160" s="33">
        <f>G160*H160</f>
        <v>0</v>
      </c>
      <c r="J160" s="33"/>
      <c r="R160" s="7"/>
      <c r="S160" s="7"/>
    </row>
    <row r="161" spans="3:19" ht="45" x14ac:dyDescent="0.25">
      <c r="C161" s="20"/>
      <c r="D161" s="9">
        <v>2</v>
      </c>
      <c r="E161" s="9" t="s">
        <v>487</v>
      </c>
      <c r="F161" s="9" t="s">
        <v>488</v>
      </c>
      <c r="G161" s="32">
        <v>5000000</v>
      </c>
      <c r="H161" s="33">
        <v>0</v>
      </c>
      <c r="I161" s="33">
        <f t="shared" ref="I161:I174" si="0">G161*H161</f>
        <v>0</v>
      </c>
      <c r="J161" s="33"/>
      <c r="R161" s="7"/>
      <c r="S161" s="7"/>
    </row>
    <row r="162" spans="3:19" ht="60" x14ac:dyDescent="0.25">
      <c r="C162" s="20"/>
      <c r="D162" s="30">
        <v>3</v>
      </c>
      <c r="E162" s="9" t="s">
        <v>489</v>
      </c>
      <c r="F162" s="9" t="s">
        <v>486</v>
      </c>
      <c r="G162" s="32">
        <v>5000</v>
      </c>
      <c r="H162" s="33">
        <v>0</v>
      </c>
      <c r="I162" s="33">
        <f t="shared" si="0"/>
        <v>0</v>
      </c>
      <c r="J162" s="33"/>
      <c r="R162" s="7"/>
      <c r="S162" s="7"/>
    </row>
    <row r="163" spans="3:19" ht="60" x14ac:dyDescent="0.25">
      <c r="C163" s="20"/>
      <c r="D163" s="30">
        <v>4</v>
      </c>
      <c r="E163" s="9" t="s">
        <v>490</v>
      </c>
      <c r="F163" s="9" t="s">
        <v>488</v>
      </c>
      <c r="G163" s="32">
        <v>250000</v>
      </c>
      <c r="H163" s="33">
        <v>0</v>
      </c>
      <c r="I163" s="33">
        <f t="shared" si="0"/>
        <v>0</v>
      </c>
      <c r="J163" s="33"/>
      <c r="R163" s="7"/>
      <c r="S163" s="7"/>
    </row>
    <row r="164" spans="3:19" ht="75" x14ac:dyDescent="0.25">
      <c r="C164" s="20"/>
      <c r="D164" s="30">
        <v>5</v>
      </c>
      <c r="E164" s="9" t="s">
        <v>491</v>
      </c>
      <c r="F164" s="9" t="s">
        <v>488</v>
      </c>
      <c r="G164" s="32">
        <v>100000</v>
      </c>
      <c r="H164" s="33">
        <v>0</v>
      </c>
      <c r="I164" s="33">
        <f t="shared" si="0"/>
        <v>0</v>
      </c>
      <c r="J164" s="33"/>
      <c r="N164" s="11"/>
      <c r="O164" s="11"/>
      <c r="P164" s="11"/>
      <c r="Q164" s="11"/>
      <c r="R164" s="12"/>
      <c r="S164" s="7"/>
    </row>
    <row r="165" spans="3:19" ht="45" x14ac:dyDescent="0.25">
      <c r="C165" s="20"/>
      <c r="D165" s="30">
        <v>6</v>
      </c>
      <c r="E165" s="9" t="s">
        <v>492</v>
      </c>
      <c r="F165" s="9" t="s">
        <v>488</v>
      </c>
      <c r="G165" s="32">
        <v>1500000</v>
      </c>
      <c r="H165" s="33">
        <v>0</v>
      </c>
      <c r="I165" s="33">
        <f t="shared" si="0"/>
        <v>0</v>
      </c>
      <c r="J165" s="33"/>
      <c r="R165" s="7"/>
      <c r="S165" s="7"/>
    </row>
    <row r="166" spans="3:19" ht="90" x14ac:dyDescent="0.25">
      <c r="C166" s="20"/>
      <c r="D166" s="30">
        <v>7</v>
      </c>
      <c r="E166" s="9" t="s">
        <v>493</v>
      </c>
      <c r="F166" s="9" t="s">
        <v>488</v>
      </c>
      <c r="G166" s="32">
        <v>350000</v>
      </c>
      <c r="H166" s="33">
        <v>0</v>
      </c>
      <c r="I166" s="33">
        <f t="shared" si="0"/>
        <v>0</v>
      </c>
      <c r="J166" s="33"/>
      <c r="R166" s="7"/>
      <c r="S166" s="7"/>
    </row>
    <row r="167" spans="3:19" ht="75" x14ac:dyDescent="0.25">
      <c r="C167" s="20"/>
      <c r="D167" s="30">
        <v>8</v>
      </c>
      <c r="E167" s="9" t="s">
        <v>494</v>
      </c>
      <c r="F167" s="9" t="s">
        <v>495</v>
      </c>
      <c r="G167" s="32">
        <v>175000</v>
      </c>
      <c r="H167" s="33">
        <v>0</v>
      </c>
      <c r="I167" s="33">
        <f t="shared" si="0"/>
        <v>0</v>
      </c>
      <c r="J167" s="33"/>
      <c r="R167" s="7"/>
      <c r="S167" s="7"/>
    </row>
    <row r="168" spans="3:19" ht="45" x14ac:dyDescent="0.25">
      <c r="C168" s="20"/>
      <c r="D168" s="30">
        <v>9</v>
      </c>
      <c r="E168" s="9" t="s">
        <v>496</v>
      </c>
      <c r="F168" s="9" t="s">
        <v>488</v>
      </c>
      <c r="G168" s="32">
        <v>500000</v>
      </c>
      <c r="H168" s="33">
        <v>0</v>
      </c>
      <c r="I168" s="33">
        <f t="shared" si="0"/>
        <v>0</v>
      </c>
      <c r="J168" s="33"/>
      <c r="R168" s="7"/>
      <c r="S168" s="7"/>
    </row>
    <row r="169" spans="3:19" ht="45" x14ac:dyDescent="0.25">
      <c r="C169" s="20"/>
      <c r="D169" s="30">
        <v>10</v>
      </c>
      <c r="E169" s="9" t="s">
        <v>497</v>
      </c>
      <c r="F169" s="9" t="s">
        <v>486</v>
      </c>
      <c r="G169" s="32">
        <v>10000</v>
      </c>
      <c r="H169" s="33">
        <v>0</v>
      </c>
      <c r="I169" s="33">
        <f t="shared" si="0"/>
        <v>0</v>
      </c>
      <c r="J169" s="33"/>
      <c r="R169" s="7"/>
      <c r="S169" s="7"/>
    </row>
    <row r="170" spans="3:19" ht="90" x14ac:dyDescent="0.25">
      <c r="C170" s="20"/>
      <c r="D170" s="81">
        <v>11</v>
      </c>
      <c r="E170" s="68" t="s">
        <v>498</v>
      </c>
      <c r="F170" s="68" t="s">
        <v>488</v>
      </c>
      <c r="G170" s="70">
        <v>1000000</v>
      </c>
      <c r="H170" s="71">
        <v>6</v>
      </c>
      <c r="I170" s="71">
        <f>G170*H170</f>
        <v>6000000</v>
      </c>
      <c r="J170" s="71"/>
      <c r="R170" s="7"/>
      <c r="S170" s="7"/>
    </row>
    <row r="171" spans="3:19" ht="105" x14ac:dyDescent="0.25">
      <c r="C171" s="20"/>
      <c r="D171" s="30">
        <v>12</v>
      </c>
      <c r="E171" s="9" t="s">
        <v>499</v>
      </c>
      <c r="F171" s="9" t="s">
        <v>488</v>
      </c>
      <c r="G171" s="32">
        <v>500000</v>
      </c>
      <c r="H171" s="33">
        <v>0</v>
      </c>
      <c r="I171" s="33">
        <f t="shared" si="0"/>
        <v>0</v>
      </c>
      <c r="J171" s="33"/>
      <c r="R171" s="7"/>
      <c r="S171" s="7"/>
    </row>
    <row r="172" spans="3:19" ht="75" x14ac:dyDescent="0.25">
      <c r="C172" s="20"/>
      <c r="D172" s="30">
        <v>13</v>
      </c>
      <c r="E172" s="9" t="s">
        <v>500</v>
      </c>
      <c r="F172" s="9" t="s">
        <v>488</v>
      </c>
      <c r="G172" s="32">
        <v>250000</v>
      </c>
      <c r="H172" s="33">
        <v>0</v>
      </c>
      <c r="I172" s="33">
        <f t="shared" si="0"/>
        <v>0</v>
      </c>
      <c r="J172" s="33"/>
      <c r="R172" s="7"/>
      <c r="S172" s="7"/>
    </row>
    <row r="173" spans="3:19" x14ac:dyDescent="0.25">
      <c r="C173" s="20"/>
      <c r="D173" s="30">
        <v>14</v>
      </c>
      <c r="E173" s="9" t="s">
        <v>501</v>
      </c>
      <c r="F173" s="9"/>
      <c r="G173" s="32"/>
      <c r="H173" s="33">
        <v>0</v>
      </c>
      <c r="I173" s="33">
        <f t="shared" si="0"/>
        <v>0</v>
      </c>
      <c r="J173" s="33"/>
      <c r="R173" s="7"/>
      <c r="S173" s="7"/>
    </row>
    <row r="174" spans="3:19" x14ac:dyDescent="0.25">
      <c r="C174" s="20"/>
      <c r="D174" s="30">
        <v>15</v>
      </c>
      <c r="E174" s="9" t="s">
        <v>502</v>
      </c>
      <c r="F174" s="9"/>
      <c r="G174" s="32"/>
      <c r="H174" s="33">
        <v>0</v>
      </c>
      <c r="I174" s="33">
        <f t="shared" si="0"/>
        <v>0</v>
      </c>
      <c r="J174" s="33"/>
      <c r="R174" s="7"/>
      <c r="S174" s="7"/>
    </row>
    <row r="175" spans="3:19" ht="18.75" x14ac:dyDescent="0.3">
      <c r="C175" s="20"/>
      <c r="D175" s="1257" t="s">
        <v>503</v>
      </c>
      <c r="E175" s="1257"/>
      <c r="F175" s="1257"/>
      <c r="G175" s="1257"/>
      <c r="H175" s="1258"/>
      <c r="I175" s="38">
        <f>SUM(I160:I174)</f>
        <v>6000000</v>
      </c>
      <c r="J175" s="9"/>
      <c r="R175" s="7"/>
      <c r="S175" s="7"/>
    </row>
    <row r="176" spans="3:19" x14ac:dyDescent="0.25">
      <c r="C176" s="20"/>
      <c r="R176" s="7"/>
      <c r="S176" s="7"/>
    </row>
    <row r="177" spans="3:19" ht="15.75" thickBot="1" x14ac:dyDescent="0.3">
      <c r="C177" s="20"/>
      <c r="R177" s="7"/>
      <c r="S177" s="7"/>
    </row>
    <row r="178" spans="3:19" ht="16.5" thickBot="1" x14ac:dyDescent="0.3">
      <c r="C178" s="20"/>
      <c r="D178" s="1252" t="s">
        <v>504</v>
      </c>
      <c r="E178" s="1253"/>
      <c r="F178" s="1253"/>
      <c r="G178" s="1253"/>
      <c r="H178" s="1253"/>
      <c r="I178" s="1253"/>
      <c r="J178" s="1253"/>
      <c r="K178" s="1253"/>
      <c r="L178" s="1253"/>
      <c r="M178" s="1253"/>
      <c r="N178" s="1253"/>
      <c r="O178" s="1253"/>
      <c r="P178" s="1253"/>
      <c r="Q178" s="1253"/>
      <c r="R178" s="1254"/>
      <c r="S178" s="7"/>
    </row>
    <row r="179" spans="3:19" ht="15.75" x14ac:dyDescent="0.25">
      <c r="C179" s="20"/>
      <c r="D179" s="59" t="s">
        <v>4714</v>
      </c>
      <c r="E179" s="59"/>
      <c r="R179" s="7"/>
      <c r="S179" s="7"/>
    </row>
    <row r="180" spans="3:19" x14ac:dyDescent="0.25">
      <c r="C180" s="20"/>
      <c r="D180" t="s">
        <v>4715</v>
      </c>
      <c r="R180" s="7"/>
      <c r="S180" s="7"/>
    </row>
    <row r="181" spans="3:19" x14ac:dyDescent="0.25">
      <c r="C181" s="20"/>
      <c r="D181" t="s">
        <v>4716</v>
      </c>
      <c r="R181" s="7"/>
      <c r="S181" s="7"/>
    </row>
    <row r="182" spans="3:19" x14ac:dyDescent="0.25">
      <c r="C182" s="20"/>
      <c r="D182" t="s">
        <v>4717</v>
      </c>
      <c r="R182" s="7"/>
      <c r="S182" s="7"/>
    </row>
    <row r="183" spans="3:19" x14ac:dyDescent="0.25">
      <c r="C183" s="20"/>
      <c r="D183" t="s">
        <v>4718</v>
      </c>
      <c r="R183" s="7"/>
      <c r="S183" s="7"/>
    </row>
    <row r="184" spans="3:19" x14ac:dyDescent="0.25">
      <c r="C184" s="20"/>
      <c r="D184" t="s">
        <v>4719</v>
      </c>
      <c r="R184" s="7"/>
      <c r="S184" s="7"/>
    </row>
    <row r="185" spans="3:19" x14ac:dyDescent="0.25">
      <c r="C185" s="20"/>
      <c r="R185" s="7"/>
      <c r="S185" s="7"/>
    </row>
    <row r="186" spans="3:19" ht="15.75" thickBot="1" x14ac:dyDescent="0.3">
      <c r="C186" s="20"/>
      <c r="R186" s="7"/>
      <c r="S186" s="7"/>
    </row>
    <row r="187" spans="3:19" ht="16.5" thickBot="1" x14ac:dyDescent="0.3">
      <c r="C187" s="20"/>
      <c r="D187" s="1252" t="s">
        <v>505</v>
      </c>
      <c r="E187" s="1253"/>
      <c r="F187" s="1253"/>
      <c r="G187" s="1253"/>
      <c r="H187" s="1253"/>
      <c r="I187" s="1253"/>
      <c r="J187" s="1253"/>
      <c r="K187" s="1253"/>
      <c r="L187" s="1253"/>
      <c r="M187" s="1253"/>
      <c r="N187" s="1253"/>
      <c r="O187" s="1253"/>
      <c r="P187" s="1253"/>
      <c r="Q187" s="1253"/>
      <c r="R187" s="1254"/>
      <c r="S187" s="7"/>
    </row>
    <row r="188" spans="3:19" ht="15.75" x14ac:dyDescent="0.25">
      <c r="C188" s="20"/>
      <c r="D188" s="1259" t="s">
        <v>506</v>
      </c>
      <c r="E188" s="1260"/>
      <c r="F188" s="1260"/>
      <c r="G188" s="1260"/>
      <c r="H188" s="1260"/>
      <c r="I188" s="1260"/>
      <c r="J188" s="1260"/>
      <c r="K188" s="1260"/>
      <c r="L188" s="24"/>
      <c r="M188" s="24"/>
      <c r="N188" s="24"/>
      <c r="O188" s="24"/>
      <c r="P188" s="24"/>
      <c r="Q188" s="24"/>
      <c r="R188" s="25"/>
      <c r="S188" s="7"/>
    </row>
    <row r="189" spans="3:19" ht="15.75" x14ac:dyDescent="0.25">
      <c r="C189" s="20"/>
      <c r="D189" s="1246" t="s">
        <v>507</v>
      </c>
      <c r="E189" s="1247"/>
      <c r="F189" s="1247"/>
      <c r="G189" s="1247"/>
      <c r="H189" s="1247"/>
      <c r="I189" s="1247"/>
      <c r="J189" s="1247"/>
      <c r="K189" s="24"/>
      <c r="L189" s="24"/>
      <c r="M189" s="24"/>
      <c r="N189" s="24"/>
      <c r="O189" s="24"/>
      <c r="P189" s="24"/>
      <c r="Q189" s="24"/>
      <c r="R189" s="25"/>
      <c r="S189" s="7"/>
    </row>
    <row r="190" spans="3:19" ht="15.75" x14ac:dyDescent="0.25">
      <c r="C190" s="20"/>
      <c r="D190" s="1246" t="s">
        <v>508</v>
      </c>
      <c r="E190" s="1247"/>
      <c r="F190" s="1247"/>
      <c r="G190" s="1247"/>
      <c r="H190" s="1247"/>
      <c r="I190" s="59"/>
      <c r="J190" s="59"/>
      <c r="K190" s="59"/>
      <c r="R190" s="7"/>
      <c r="S190" s="7"/>
    </row>
    <row r="191" spans="3:19" ht="15.75" x14ac:dyDescent="0.25">
      <c r="C191" s="20"/>
      <c r="D191" s="1248" t="s">
        <v>509</v>
      </c>
      <c r="E191" s="1249"/>
      <c r="F191" s="1249"/>
      <c r="G191" s="1249"/>
      <c r="H191" s="59"/>
      <c r="I191" s="59"/>
      <c r="J191" s="59"/>
      <c r="K191" s="59"/>
      <c r="R191" s="7"/>
      <c r="S191" s="7"/>
    </row>
    <row r="192" spans="3:19" x14ac:dyDescent="0.25">
      <c r="C192" s="20"/>
      <c r="R192" s="7"/>
      <c r="S192" s="7"/>
    </row>
    <row r="193" spans="3:19" ht="15.75" thickBot="1" x14ac:dyDescent="0.3">
      <c r="C193" s="20"/>
      <c r="D193" s="15"/>
      <c r="E193" s="16"/>
      <c r="F193" s="16"/>
      <c r="G193" s="16"/>
      <c r="H193" s="16"/>
      <c r="I193" s="16"/>
      <c r="J193" s="16"/>
      <c r="K193" s="13"/>
      <c r="L193" s="13"/>
      <c r="M193" s="13"/>
      <c r="N193" s="13"/>
      <c r="O193" s="13"/>
      <c r="P193" s="13"/>
      <c r="Q193" s="13"/>
      <c r="R193" s="14"/>
      <c r="S193" s="7"/>
    </row>
    <row r="194" spans="3:19" ht="15.75" x14ac:dyDescent="0.25">
      <c r="C194" s="20"/>
      <c r="D194" s="1250" t="s">
        <v>510</v>
      </c>
      <c r="E194" s="1251"/>
      <c r="F194" s="59" t="s">
        <v>511</v>
      </c>
      <c r="S194" s="7"/>
    </row>
    <row r="195" spans="3:19" ht="15.75" thickBot="1" x14ac:dyDescent="0.3">
      <c r="C195" s="31"/>
      <c r="D195" s="16"/>
      <c r="E195" s="16"/>
      <c r="F195" s="16"/>
      <c r="G195" s="16"/>
      <c r="H195" s="16"/>
      <c r="I195" s="16"/>
      <c r="J195" s="16"/>
      <c r="K195" s="16"/>
      <c r="L195" s="16"/>
      <c r="M195" s="16"/>
      <c r="N195" s="16"/>
      <c r="O195" s="16"/>
      <c r="P195" s="16"/>
      <c r="Q195" s="16"/>
      <c r="R195" s="16"/>
      <c r="S195" s="17"/>
    </row>
  </sheetData>
  <mergeCells count="34">
    <mergeCell ref="D158:E158"/>
    <mergeCell ref="D191:G191"/>
    <mergeCell ref="D194:E194"/>
    <mergeCell ref="D175:H175"/>
    <mergeCell ref="D178:R178"/>
    <mergeCell ref="D187:R187"/>
    <mergeCell ref="D188:K188"/>
    <mergeCell ref="D189:J189"/>
    <mergeCell ref="D190:H190"/>
    <mergeCell ref="D114:K114"/>
    <mergeCell ref="D115:K115"/>
    <mergeCell ref="D139:R139"/>
    <mergeCell ref="D141:K141"/>
    <mergeCell ref="D157:R157"/>
    <mergeCell ref="D151:K151"/>
    <mergeCell ref="D150:R150"/>
    <mergeCell ref="D113:K113"/>
    <mergeCell ref="D35:P35"/>
    <mergeCell ref="D42:R42"/>
    <mergeCell ref="D44:M44"/>
    <mergeCell ref="D54:R54"/>
    <mergeCell ref="D56:K56"/>
    <mergeCell ref="D62:R62"/>
    <mergeCell ref="D64:P64"/>
    <mergeCell ref="D96:R96"/>
    <mergeCell ref="D98:K98"/>
    <mergeCell ref="D111:R111"/>
    <mergeCell ref="D112:K112"/>
    <mergeCell ref="D34:R34"/>
    <mergeCell ref="D15:J15"/>
    <mergeCell ref="D17:R17"/>
    <mergeCell ref="D18:P18"/>
    <mergeCell ref="D27:R27"/>
    <mergeCell ref="D28:R28"/>
  </mergeCells>
  <pageMargins left="0.7" right="0.7" top="0.75" bottom="0.75" header="0.3" footer="0.3"/>
  <pageSetup scale="6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c5ef67a-261b-4dba-aa4a-cb74bcc9b75d">
      <UserInfo>
        <DisplayName>WELLS AND DRILLING SERVICES, ABUJA HQ Members</DisplayName>
        <AccountId>7</AccountId>
        <AccountType/>
      </UserInfo>
      <UserInfo>
        <DisplayName>Olalekan Oje</DisplayName>
        <AccountId>14</AccountId>
        <AccountType/>
      </UserInfo>
      <UserInfo>
        <DisplayName>Mfon Etukudoh</DisplayName>
        <AccountId>15</AccountId>
        <AccountType/>
      </UserInfo>
      <UserInfo>
        <DisplayName>Sunday Ala</DisplayName>
        <AccountId>16</AccountId>
        <AccountType/>
      </UserInfo>
      <UserInfo>
        <DisplayName>Lawal Yawale</DisplayName>
        <AccountId>17</AccountId>
        <AccountType/>
      </UserInfo>
      <UserInfo>
        <DisplayName>Clementina NNAMSOWO</DisplayName>
        <AccountId>18</AccountId>
        <AccountType/>
      </UserInfo>
      <UserInfo>
        <DisplayName>Mohammed Malah</DisplayName>
        <AccountId>19</AccountId>
        <AccountType/>
      </UserInfo>
      <UserInfo>
        <DisplayName>Adeyemi Sule</DisplayName>
        <AccountId>20</AccountId>
        <AccountType/>
      </UserInfo>
      <UserInfo>
        <DisplayName>Modu Umar</DisplayName>
        <AccountId>21</AccountId>
        <AccountType/>
      </UserInfo>
      <UserInfo>
        <DisplayName>Murtala Ibrahim</DisplayName>
        <AccountId>22</AccountId>
        <AccountType/>
      </UserInfo>
      <UserInfo>
        <DisplayName>Solomon Yisa</DisplayName>
        <AccountId>26</AccountId>
        <AccountType/>
      </UserInfo>
      <UserInfo>
        <DisplayName>Abdulrazaq SALIHU</DisplayName>
        <AccountId>33</AccountId>
        <AccountType/>
      </UserInfo>
      <UserInfo>
        <DisplayName>Opemipo Omoge</DisplayName>
        <AccountId>34</AccountId>
        <AccountType/>
      </UserInfo>
      <UserInfo>
        <DisplayName>Abdulrahman Lawal</DisplayName>
        <AccountId>36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5890901E7FCE845AE7086F4681ADF2E" ma:contentTypeVersion="5" ma:contentTypeDescription="Create a new document." ma:contentTypeScope="" ma:versionID="a147630069ac087058ff13d0743a9c97">
  <xsd:schema xmlns:xsd="http://www.w3.org/2001/XMLSchema" xmlns:xs="http://www.w3.org/2001/XMLSchema" xmlns:p="http://schemas.microsoft.com/office/2006/metadata/properties" xmlns:ns2="d2126f07-fe0f-4ec1-823a-4362586e3a90" xmlns:ns3="ac5ef67a-261b-4dba-aa4a-cb74bcc9b75d" targetNamespace="http://schemas.microsoft.com/office/2006/metadata/properties" ma:root="true" ma:fieldsID="32651ccff4712a3ae9a6cfdbb9abf36f" ns2:_="" ns3:_="">
    <xsd:import namespace="d2126f07-fe0f-4ec1-823a-4362586e3a90"/>
    <xsd:import namespace="ac5ef67a-261b-4dba-aa4a-cb74bcc9b75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126f07-fe0f-4ec1-823a-4362586e3a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5ef67a-261b-4dba-aa4a-cb74bcc9b75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59C7CC-EF80-4328-9CC4-66246357B30C}">
  <ds:schemaRefs>
    <ds:schemaRef ds:uri="d2126f07-fe0f-4ec1-823a-4362586e3a90"/>
    <ds:schemaRef ds:uri="http://schemas.microsoft.com/office/2006/metadata/properties"/>
    <ds:schemaRef ds:uri="http://purl.org/dc/elements/1.1/"/>
    <ds:schemaRef ds:uri="http://purl.org/dc/terms/"/>
    <ds:schemaRef ds:uri="http://purl.org/dc/dcmitype/"/>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ac5ef67a-261b-4dba-aa4a-cb74bcc9b75d"/>
  </ds:schemaRefs>
</ds:datastoreItem>
</file>

<file path=customXml/itemProps2.xml><?xml version="1.0" encoding="utf-8"?>
<ds:datastoreItem xmlns:ds="http://schemas.openxmlformats.org/officeDocument/2006/customXml" ds:itemID="{1C8844E4-B844-4F91-80C9-80FE1E3C87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126f07-fe0f-4ec1-823a-4362586e3a90"/>
    <ds:schemaRef ds:uri="ac5ef67a-261b-4dba-aa4a-cb74bcc9b7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7B9793-0DD3-4C49-9882-8C77F4C520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21</vt:i4>
      </vt:variant>
    </vt:vector>
  </HeadingPairs>
  <TitlesOfParts>
    <vt:vector size="79" baseType="lpstr">
      <vt:lpstr>29 April - 5 May new</vt:lpstr>
      <vt:lpstr>13-19 May</vt:lpstr>
      <vt:lpstr>20-26 May</vt:lpstr>
      <vt:lpstr>3-9 June 2021</vt:lpstr>
      <vt:lpstr>1-7 July 2021</vt:lpstr>
      <vt:lpstr>8-14 July 2021</vt:lpstr>
      <vt:lpstr>15-21 July 2021</vt:lpstr>
      <vt:lpstr>12-18 August 2021</vt:lpstr>
      <vt:lpstr>19-25 August 2021</vt:lpstr>
      <vt:lpstr>14th-20th October 2021</vt:lpstr>
      <vt:lpstr>7th-13th October 2021</vt:lpstr>
      <vt:lpstr>Development Activities (2)</vt:lpstr>
      <vt:lpstr>Development Report Summary Back</vt:lpstr>
      <vt:lpstr>Sheet24</vt:lpstr>
      <vt:lpstr>Sheet23</vt:lpstr>
      <vt:lpstr>Sheet22</vt:lpstr>
      <vt:lpstr>Sheet21</vt:lpstr>
      <vt:lpstr>Sheet20</vt:lpstr>
      <vt:lpstr>Sheet19</vt:lpstr>
      <vt:lpstr>Sheet18</vt:lpstr>
      <vt:lpstr>Sheet17</vt:lpstr>
      <vt:lpstr>Sheet16</vt:lpstr>
      <vt:lpstr>Sheet15</vt:lpstr>
      <vt:lpstr>FDP</vt:lpstr>
      <vt:lpstr>Sheet28</vt:lpstr>
      <vt:lpstr>Sheet27</vt:lpstr>
      <vt:lpstr>Sheet26</vt:lpstr>
      <vt:lpstr>Rig &amp; Vessel Disposition </vt:lpstr>
      <vt:lpstr>Sheet25</vt:lpstr>
      <vt:lpstr>Rig &amp; Vessel Disposition  ( (3)</vt:lpstr>
      <vt:lpstr>Development Activities</vt:lpstr>
      <vt:lpstr>Sheet14</vt:lpstr>
      <vt:lpstr>Sheet13</vt:lpstr>
      <vt:lpstr>Sheet12</vt:lpstr>
      <vt:lpstr>Sheet11</vt:lpstr>
      <vt:lpstr>Drilling Costs July 2022</vt:lpstr>
      <vt:lpstr>Sheet8</vt:lpstr>
      <vt:lpstr>Sheet6</vt:lpstr>
      <vt:lpstr>Sheet5</vt:lpstr>
      <vt:lpstr>Sheet4</vt:lpstr>
      <vt:lpstr>Rig Duplicates Corrected</vt:lpstr>
      <vt:lpstr>Sheet7</vt:lpstr>
      <vt:lpstr>Sheet9</vt:lpstr>
      <vt:lpstr>Sheet10</vt:lpstr>
      <vt:lpstr>Production Report</vt:lpstr>
      <vt:lpstr>Rig &amp; Vessel Disposition  (2)</vt:lpstr>
      <vt:lpstr>Exploration Activities</vt:lpstr>
      <vt:lpstr>Exploration</vt:lpstr>
      <vt:lpstr>Summary</vt:lpstr>
      <vt:lpstr>Summaryy</vt:lpstr>
      <vt:lpstr>16th - 22nd September 2021</vt:lpstr>
      <vt:lpstr>9th -15th September 2021</vt:lpstr>
      <vt:lpstr>2nd -8th September 2021</vt:lpstr>
      <vt:lpstr>Sheet2</vt:lpstr>
      <vt:lpstr>Sheet3</vt:lpstr>
      <vt:lpstr>Sheet1</vt:lpstr>
      <vt:lpstr>UMR RIG DISPOSITION</vt:lpstr>
      <vt:lpstr>29 April - 5 May old</vt:lpstr>
      <vt:lpstr>Exploration!_Hlk425957</vt:lpstr>
      <vt:lpstr>Exploration!_Hlk519084828</vt:lpstr>
      <vt:lpstr>Exploration!_Hlk75769298</vt:lpstr>
      <vt:lpstr>'12-18 August 2021'!Print_Area</vt:lpstr>
      <vt:lpstr>'13-19 May'!Print_Area</vt:lpstr>
      <vt:lpstr>'14th-20th October 2021'!Print_Area</vt:lpstr>
      <vt:lpstr>'15-21 July 2021'!Print_Area</vt:lpstr>
      <vt:lpstr>'16th - 22nd September 2021'!Print_Area</vt:lpstr>
      <vt:lpstr>'1-7 July 2021'!Print_Area</vt:lpstr>
      <vt:lpstr>'19-25 August 2021'!Print_Area</vt:lpstr>
      <vt:lpstr>'20-26 May'!Print_Area</vt:lpstr>
      <vt:lpstr>'29 April - 5 May new'!Print_Area</vt:lpstr>
      <vt:lpstr>'29 April - 5 May old'!Print_Area</vt:lpstr>
      <vt:lpstr>'2nd -8th September 2021'!Print_Area</vt:lpstr>
      <vt:lpstr>'3-9 June 2021'!Print_Area</vt:lpstr>
      <vt:lpstr>'7th-13th October 2021'!Print_Area</vt:lpstr>
      <vt:lpstr>'8-14 July 2021'!Print_Area</vt:lpstr>
      <vt:lpstr>'9th -15th September 2021'!Print_Area</vt:lpstr>
      <vt:lpstr>'Development Activities'!Print_Area</vt:lpstr>
      <vt:lpstr>'Development Activities (2)'!Print_Area</vt:lpstr>
      <vt:lpstr>'Exploration Activities'!Print_Area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ALONGE O.T</dc:creator>
  <cp:keywords/>
  <dc:description/>
  <cp:lastModifiedBy>ALONGE</cp:lastModifiedBy>
  <cp:revision/>
  <dcterms:created xsi:type="dcterms:W3CDTF">2019-08-14T11:16:30Z</dcterms:created>
  <dcterms:modified xsi:type="dcterms:W3CDTF">2023-10-02T23:10:09Z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0x01010035890901E7FCE845AE7086F4681ADF2E</vt:lpwstr>
  </property>
  <property fmtid="{D5CDD505-2E9C-101B-9397-08002B2CF9AE}" pid="3" name="MSIP_Label_d3e72968-a733-4bf7-aea4-3c2d04a97618_Enabled">
    <vt:lpwstr>true</vt:lpwstr>
  </property>
  <property fmtid="{D5CDD505-2E9C-101B-9397-08002B2CF9AE}" pid="4" name="MSIP_Label_d3e72968-a733-4bf7-aea4-3c2d04a97618_SetDate">
    <vt:lpwstr>2023-09-11T09:46:18Z</vt:lpwstr>
  </property>
  <property fmtid="{D5CDD505-2E9C-101B-9397-08002B2CF9AE}" pid="5" name="MSIP_Label_d3e72968-a733-4bf7-aea4-3c2d04a97618_Method">
    <vt:lpwstr>Privileged</vt:lpwstr>
  </property>
  <property fmtid="{D5CDD505-2E9C-101B-9397-08002B2CF9AE}" pid="6" name="MSIP_Label_d3e72968-a733-4bf7-aea4-3c2d04a97618_Name">
    <vt:lpwstr>d3e72968-a733-4bf7-aea4-3c2d04a97618</vt:lpwstr>
  </property>
  <property fmtid="{D5CDD505-2E9C-101B-9397-08002B2CF9AE}" pid="7" name="MSIP_Label_d3e72968-a733-4bf7-aea4-3c2d04a97618_SiteId">
    <vt:lpwstr>dde00ac9-104d-4c6f-af96-1adb1039445c</vt:lpwstr>
  </property>
  <property fmtid="{D5CDD505-2E9C-101B-9397-08002B2CF9AE}" pid="8" name="MSIP_Label_d3e72968-a733-4bf7-aea4-3c2d04a97618_ActionId">
    <vt:lpwstr>6a58d73e-6722-45ff-be97-554e6d472270</vt:lpwstr>
  </property>
  <property fmtid="{D5CDD505-2E9C-101B-9397-08002B2CF9AE}" pid="9" name="MSIP_Label_d3e72968-a733-4bf7-aea4-3c2d04a97618_ContentBits">
    <vt:lpwstr>0</vt:lpwstr>
  </property>
</Properties>
</file>