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NJUL BALI\Downloads\"/>
    </mc:Choice>
  </mc:AlternateContent>
  <xr:revisionPtr revIDLastSave="0" documentId="13_ncr:1_{2390B3E9-BA07-45E1-9BA4-CD263B116F6F}" xr6:coauthVersionLast="47" xr6:coauthVersionMax="47" xr10:uidLastSave="{00000000-0000-0000-0000-000000000000}"/>
  <bookViews>
    <workbookView xWindow="-120" yWindow="-120" windowWidth="20730" windowHeight="1104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7" i="1" l="1"/>
  <c r="J58" i="1"/>
  <c r="M27" i="1"/>
  <c r="M24" i="1"/>
  <c r="M21" i="1"/>
  <c r="M18" i="1"/>
  <c r="M15" i="1"/>
  <c r="M12" i="1"/>
  <c r="M9" i="1"/>
  <c r="M6" i="1"/>
  <c r="C57" i="1"/>
  <c r="C62" i="1" s="1"/>
  <c r="C58" i="1"/>
  <c r="C63" i="1" s="1"/>
  <c r="N27" i="1"/>
  <c r="N57" i="1"/>
  <c r="N24" i="1"/>
  <c r="N21" i="1"/>
  <c r="N18" i="1"/>
  <c r="N15" i="1"/>
  <c r="N12" i="1"/>
  <c r="N9" i="1"/>
  <c r="N6" i="1"/>
  <c r="N59" i="1"/>
  <c r="N64" i="1" s="1"/>
  <c r="N58" i="1"/>
  <c r="N63" i="1" s="1"/>
  <c r="M59" i="1"/>
  <c r="M64" i="1" s="1"/>
  <c r="M58" i="1"/>
  <c r="M63" i="1" s="1"/>
  <c r="M57" i="1"/>
  <c r="M62" i="1" s="1"/>
  <c r="L59" i="1"/>
  <c r="L64" i="1" s="1"/>
  <c r="L58" i="1"/>
  <c r="L63" i="1" s="1"/>
  <c r="L57" i="1"/>
  <c r="L27" i="1"/>
  <c r="L24" i="1"/>
  <c r="L21" i="1"/>
  <c r="L18" i="1"/>
  <c r="L15" i="1"/>
  <c r="L12" i="1"/>
  <c r="L9" i="1"/>
  <c r="L6" i="1"/>
  <c r="K59" i="1"/>
  <c r="K64" i="1" s="1"/>
  <c r="K58" i="1"/>
  <c r="K63" i="1" s="1"/>
  <c r="K57" i="1"/>
  <c r="K62" i="1" s="1"/>
  <c r="K27" i="1"/>
  <c r="K24" i="1"/>
  <c r="K21" i="1"/>
  <c r="K18" i="1"/>
  <c r="K15" i="1"/>
  <c r="K12" i="1"/>
  <c r="K9" i="1"/>
  <c r="K6" i="1"/>
  <c r="I59" i="1"/>
  <c r="I64" i="1" s="1"/>
  <c r="I58" i="1"/>
  <c r="I63" i="1" s="1"/>
  <c r="I27" i="1"/>
  <c r="I24" i="1"/>
  <c r="I21" i="1"/>
  <c r="I18" i="1"/>
  <c r="I15" i="1"/>
  <c r="I12" i="1"/>
  <c r="I9" i="1"/>
  <c r="H57" i="1"/>
  <c r="H62" i="1" s="1"/>
  <c r="J59" i="1"/>
  <c r="J64" i="1" s="1"/>
  <c r="H58" i="1"/>
  <c r="H63" i="1" s="1"/>
  <c r="H59" i="1"/>
  <c r="H64" i="1" s="1"/>
  <c r="H27" i="1"/>
  <c r="H24" i="1"/>
  <c r="H21" i="1"/>
  <c r="H18" i="1"/>
  <c r="H15" i="1"/>
  <c r="H12" i="1"/>
  <c r="H9" i="1"/>
  <c r="H6" i="1"/>
  <c r="G58" i="1"/>
  <c r="G63" i="1" s="1"/>
  <c r="G59" i="1"/>
  <c r="G64" i="1" s="1"/>
  <c r="G27" i="1"/>
  <c r="G24" i="1"/>
  <c r="G18" i="1"/>
  <c r="G15" i="1"/>
  <c r="G12" i="1"/>
  <c r="G9" i="1"/>
  <c r="G6" i="1"/>
  <c r="F59" i="1"/>
  <c r="F64" i="1" s="1"/>
  <c r="F58" i="1"/>
  <c r="F63" i="1" s="1"/>
  <c r="F27" i="1"/>
  <c r="F24" i="1"/>
  <c r="F18" i="1"/>
  <c r="F15" i="1"/>
  <c r="F12" i="1"/>
  <c r="F9" i="1"/>
  <c r="F6" i="1"/>
  <c r="E59" i="1"/>
  <c r="E64" i="1" s="1"/>
  <c r="E58" i="1"/>
  <c r="E63" i="1" s="1"/>
  <c r="E57" i="1"/>
  <c r="E62" i="1" s="1"/>
  <c r="E27" i="1"/>
  <c r="E24" i="1"/>
  <c r="E21" i="1"/>
  <c r="E18" i="1"/>
  <c r="E15" i="1"/>
  <c r="E12" i="1"/>
  <c r="E9" i="1"/>
  <c r="E6" i="1"/>
  <c r="D59" i="1"/>
  <c r="D64" i="1" s="1"/>
  <c r="D58" i="1"/>
  <c r="D63" i="1" s="1"/>
  <c r="D57" i="1"/>
  <c r="D62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9" i="1"/>
  <c r="C64" i="1" s="1"/>
  <c r="C18" i="1"/>
  <c r="G21" i="1"/>
  <c r="G57" i="1"/>
  <c r="F21" i="1"/>
  <c r="F57" i="1"/>
  <c r="F62" i="1" s="1"/>
  <c r="G60" i="1" l="1"/>
  <c r="G62" i="1"/>
  <c r="G65" i="1" s="1"/>
  <c r="E65" i="1"/>
  <c r="C65" i="1"/>
  <c r="C60" i="1"/>
  <c r="D65" i="1"/>
  <c r="F65" i="1"/>
  <c r="E60" i="1"/>
  <c r="D60" i="1"/>
  <c r="F60" i="1"/>
  <c r="N60" i="1"/>
  <c r="N62" i="1"/>
  <c r="N65" i="1" s="1"/>
  <c r="M60" i="1"/>
  <c r="M65" i="1"/>
  <c r="L60" i="1"/>
  <c r="L62" i="1"/>
  <c r="L65" i="1" s="1"/>
  <c r="K65" i="1"/>
  <c r="K60" i="1"/>
  <c r="J63" i="1"/>
  <c r="H60" i="1"/>
  <c r="H65" i="1"/>
  <c r="I6" i="1" l="1"/>
  <c r="I57" i="1"/>
  <c r="I60" i="1" s="1"/>
  <c r="I62" i="1" l="1"/>
  <c r="I65" i="1" s="1"/>
  <c r="J62" i="1" l="1"/>
  <c r="J65" i="1" s="1"/>
  <c r="J60" i="1" l="1"/>
</calcChain>
</file>

<file path=xl/sharedStrings.xml><?xml version="1.0" encoding="utf-8"?>
<sst xmlns="http://schemas.openxmlformats.org/spreadsheetml/2006/main" count="113" uniqueCount="59">
  <si>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</si>
  <si>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</si>
  <si>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</si>
  <si>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</si>
  <si>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</si>
  <si>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</si>
  <si>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</si>
  <si>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</si>
  <si>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</si>
  <si>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</si>
  <si>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</si>
  <si>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</si>
  <si>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</si>
  <si>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</si>
  <si>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</si>
  <si>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</si>
  <si>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</si>
  <si>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</si>
  <si>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</si>
  <si>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</si>
  <si>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</si>
  <si>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</si>
  <si>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</si>
  <si>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</si>
  <si>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</si>
  <si>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</si>
  <si>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</si>
  <si>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</si>
  <si>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</si>
  <si>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</si>
  <si>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</si>
  <si>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</si>
  <si>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</si>
  <si>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</si>
  <si>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</si>
  <si>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</si>
  <si>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</si>
  <si>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</si>
  <si>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</si>
  <si>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</si>
  <si>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</si>
  <si>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</si>
  <si>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</si>
  <si>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</si>
  <si>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</si>
  <si>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</si>
  <si>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</si>
  <si>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</si>
  <si>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</si>
  <si>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</si>
  <si>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</si>
  <si>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</si>
  <si>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</si>
  <si>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</si>
  <si>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</si>
  <si>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</si>
  <si>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</si>
  <si>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</si>
  <si>
    <t>UTAPATE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</si>
</sst>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&quot;£&quot;* #,##0.00_-;\-&quot;£&quot;* #,##0.00_-;_-&quot;£&quot;* &quot;-&quot;??_-;_-@_-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1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2" fontId="5" fillId="1" borderId="48">
      <alignment horizontal="center"/>
    </xf>
    <xf numFmtId="172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2" fontId="5" fillId="1" borderId="48">
      <alignment horizontal="center"/>
    </xf>
    <xf numFmtId="172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4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03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165" fontId="1" fillId="2" borderId="0" xfId="1" applyNumberFormat="1" applyFont="1" applyFill="1"/>
    <xf numFmtId="165" fontId="3" fillId="2" borderId="0" xfId="0" applyNumberFormat="1" applyFont="1" applyFill="1"/>
    <xf numFmtId="165" fontId="7" fillId="0" borderId="8" xfId="0" applyNumberFormat="1" applyFont="1" applyBorder="1" applyAlignment="1">
      <alignment vertical="top"/>
    </xf>
    <xf numFmtId="165" fontId="7" fillId="0" borderId="1" xfId="1" applyNumberFormat="1" applyFont="1" applyFill="1" applyBorder="1"/>
    <xf numFmtId="165" fontId="6" fillId="4" borderId="11" xfId="1" applyNumberFormat="1" applyFont="1" applyFill="1" applyBorder="1"/>
    <xf numFmtId="165" fontId="7" fillId="2" borderId="6" xfId="1" applyNumberFormat="1" applyFont="1" applyFill="1" applyBorder="1"/>
    <xf numFmtId="165" fontId="1" fillId="6" borderId="34" xfId="1" applyNumberFormat="1" applyFont="1" applyFill="1" applyBorder="1"/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  <pageSetUpPr fitToPage="1"/>
  </sheetPr>
  <dimension ref="A1:Q70"/>
  <sheetViews>
    <sheetView tabSelected="1" zoomScale="120" zoomScaleNormal="120"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J8" sqref="J8"/>
    </sheetView>
  </sheetViews>
  <sheetFormatPr defaultColWidth="8.42578125" defaultRowHeight="15"/>
  <cols>
    <col min="1" max="1" width="31.140625" style="1" customWidth="1"/>
    <col min="2" max="2" width="23.7109375" style="1" customWidth="1"/>
    <col min="3" max="3" width="12" style="1" customWidth="1"/>
    <col min="4" max="5" width="13.7109375" style="1" customWidth="1"/>
    <col min="6" max="6" width="12.85546875" style="1" customWidth="1"/>
    <col min="7" max="7" width="12.42578125" style="1" customWidth="1"/>
    <col min="8" max="8" width="11.85546875" style="1" customWidth="1"/>
    <col min="9" max="9" width="11.42578125" style="1" customWidth="1"/>
    <col min="10" max="10" width="12.42578125" style="1" customWidth="1"/>
    <col min="11" max="11" width="11.85546875" style="1" customWidth="1"/>
    <col min="12" max="12" width="12.42578125" style="1" customWidth="1"/>
    <col min="13" max="14" width="11.85546875" style="1" customWidth="1"/>
    <col min="15" max="15" width="32" style="1" customWidth="1"/>
    <col min="16" max="16" width="23.7109375" style="1" customWidth="1"/>
    <col min="17" max="17" width="13.140625" style="1" customWidth="1"/>
    <col min="18" max="16384" width="8.42578125" style="1"/>
  </cols>
  <sheetData>
    <row r="1" spans="1:17" ht="35.1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85" t="s">
        <v>57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7" ht="15.75" thickBot="1">
      <c r="A3" s="3" t="s">
        <v>0</v>
      </c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</row>
    <row r="4" spans="1:17" ht="15.75" thickTop="1">
      <c r="A4" s="87" t="s">
        <v>14</v>
      </c>
      <c r="B4" s="17" t="s">
        <v>15</v>
      </c>
      <c r="C4" s="18">
        <v>6351778.0429999996</v>
      </c>
      <c r="D4" s="80">
        <v>4604101.8399999989</v>
      </c>
      <c r="E4" s="80">
        <v>4260566.21</v>
      </c>
      <c r="F4" s="76">
        <v>4158173.3193105059</v>
      </c>
      <c r="G4" s="61">
        <v>3605864.2000000007</v>
      </c>
      <c r="H4" s="61">
        <v>4536572.7100000009</v>
      </c>
      <c r="I4" s="69">
        <v>4584388.3599999994</v>
      </c>
      <c r="J4" s="61">
        <v>4894497</v>
      </c>
      <c r="K4" s="61"/>
      <c r="L4" s="61"/>
      <c r="M4" s="61"/>
      <c r="N4" s="61"/>
      <c r="O4" s="2"/>
      <c r="P4" s="74"/>
    </row>
    <row r="5" spans="1:17">
      <c r="A5" s="88"/>
      <c r="B5" s="5" t="s">
        <v>16</v>
      </c>
      <c r="C5" s="6">
        <v>587495</v>
      </c>
      <c r="D5" s="81">
        <v>583490</v>
      </c>
      <c r="E5" s="81">
        <v>627057</v>
      </c>
      <c r="F5" s="75">
        <v>543214</v>
      </c>
      <c r="G5" s="62">
        <v>640026.27</v>
      </c>
      <c r="H5" s="62">
        <v>568474.46</v>
      </c>
      <c r="I5" s="6">
        <v>564610</v>
      </c>
      <c r="J5" s="62">
        <v>584706</v>
      </c>
      <c r="K5" s="62"/>
      <c r="L5" s="62"/>
      <c r="M5" s="62"/>
      <c r="N5" s="62"/>
      <c r="O5" s="2"/>
      <c r="P5" s="74"/>
    </row>
    <row r="6" spans="1:17" ht="15.75" thickBot="1">
      <c r="A6" s="89"/>
      <c r="B6" s="19" t="s">
        <v>17</v>
      </c>
      <c r="C6" s="20">
        <f t="shared" ref="C6:D6" si="0">C4+C5</f>
        <v>6939273.0429999996</v>
      </c>
      <c r="D6" s="82">
        <f t="shared" si="0"/>
        <v>5187591.8399999989</v>
      </c>
      <c r="E6" s="82">
        <f t="shared" ref="E6:F6" si="1">E4+E5</f>
        <v>4887623.21</v>
      </c>
      <c r="F6" s="20">
        <f t="shared" si="1"/>
        <v>4701387.3193105059</v>
      </c>
      <c r="G6" s="20">
        <f t="shared" ref="G6:H6" si="2">G4+G5</f>
        <v>4245890.4700000007</v>
      </c>
      <c r="H6" s="20">
        <f t="shared" si="2"/>
        <v>5105047.1700000009</v>
      </c>
      <c r="I6" s="20">
        <f t="shared" ref="I6:K6" si="3">I4+I5</f>
        <v>5148998.3599999994</v>
      </c>
      <c r="J6" s="20">
        <v>5479203</v>
      </c>
      <c r="K6" s="20">
        <f t="shared" si="3"/>
        <v>0</v>
      </c>
      <c r="L6" s="20">
        <f t="shared" ref="L6:N6" si="4">L4+L5</f>
        <v>0</v>
      </c>
      <c r="M6" s="20">
        <f t="shared" si="4"/>
        <v>0</v>
      </c>
      <c r="N6" s="20">
        <f t="shared" si="4"/>
        <v>0</v>
      </c>
      <c r="O6" s="2"/>
      <c r="P6" s="74"/>
      <c r="Q6" s="68"/>
    </row>
    <row r="7" spans="1:17" ht="16.149999999999999" customHeight="1" thickTop="1">
      <c r="A7" s="87" t="s">
        <v>18</v>
      </c>
      <c r="B7" s="17" t="s">
        <v>15</v>
      </c>
      <c r="C7" s="21">
        <v>735680</v>
      </c>
      <c r="D7" s="63">
        <v>617189</v>
      </c>
      <c r="E7" s="63">
        <v>686188</v>
      </c>
      <c r="F7" s="63">
        <v>647053</v>
      </c>
      <c r="G7" s="63">
        <v>635929</v>
      </c>
      <c r="H7" s="63">
        <v>648849</v>
      </c>
      <c r="I7" s="63">
        <v>664387</v>
      </c>
      <c r="J7" s="63">
        <v>718104</v>
      </c>
      <c r="K7" s="63"/>
      <c r="L7" s="63"/>
      <c r="M7" s="63"/>
      <c r="N7" s="63"/>
      <c r="O7" s="2"/>
      <c r="P7" s="74"/>
      <c r="Q7" s="68"/>
    </row>
    <row r="8" spans="1:17">
      <c r="A8" s="88"/>
      <c r="B8" s="5" t="s">
        <v>16</v>
      </c>
      <c r="C8" s="6">
        <v>160901</v>
      </c>
      <c r="D8" s="62">
        <v>135498</v>
      </c>
      <c r="E8" s="62">
        <v>158529</v>
      </c>
      <c r="F8" s="62">
        <v>140724</v>
      </c>
      <c r="G8" s="62">
        <v>153167</v>
      </c>
      <c r="H8" s="62">
        <v>144677</v>
      </c>
      <c r="I8" s="62">
        <v>148961</v>
      </c>
      <c r="J8" s="62">
        <v>161633</v>
      </c>
      <c r="K8" s="62"/>
      <c r="L8" s="62"/>
      <c r="M8" s="62"/>
      <c r="N8" s="62"/>
      <c r="O8" s="2"/>
      <c r="P8" s="74"/>
      <c r="Q8" s="68"/>
    </row>
    <row r="9" spans="1:17" ht="15.75" thickBot="1">
      <c r="A9" s="89"/>
      <c r="B9" s="19" t="s">
        <v>17</v>
      </c>
      <c r="C9" s="20">
        <f t="shared" ref="C9:D9" si="5">C7+C8</f>
        <v>896581</v>
      </c>
      <c r="D9" s="20">
        <f t="shared" si="5"/>
        <v>752687</v>
      </c>
      <c r="E9" s="20">
        <f t="shared" ref="E9:F9" si="6">E7+E8</f>
        <v>844717</v>
      </c>
      <c r="F9" s="20">
        <f t="shared" si="6"/>
        <v>787777</v>
      </c>
      <c r="G9" s="20">
        <f t="shared" ref="G9:H9" si="7">G7+G8</f>
        <v>789096</v>
      </c>
      <c r="H9" s="20">
        <f t="shared" si="7"/>
        <v>793526</v>
      </c>
      <c r="I9" s="20">
        <f t="shared" ref="I9:K9" si="8">I7+I8</f>
        <v>813348</v>
      </c>
      <c r="J9" s="20">
        <v>879737</v>
      </c>
      <c r="K9" s="20">
        <f t="shared" si="8"/>
        <v>0</v>
      </c>
      <c r="L9" s="20">
        <f t="shared" ref="L9:N9" si="9">L7+L8</f>
        <v>0</v>
      </c>
      <c r="M9" s="20">
        <f t="shared" si="9"/>
        <v>0</v>
      </c>
      <c r="N9" s="20">
        <f t="shared" si="9"/>
        <v>0</v>
      </c>
      <c r="O9" s="2"/>
      <c r="P9" s="74"/>
      <c r="Q9" s="68"/>
    </row>
    <row r="10" spans="1:17" ht="15.75" thickTop="1">
      <c r="A10" s="90" t="s">
        <v>19</v>
      </c>
      <c r="B10" s="22" t="s">
        <v>15</v>
      </c>
      <c r="C10" s="23">
        <v>4251198</v>
      </c>
      <c r="D10" s="23">
        <v>3664686</v>
      </c>
      <c r="E10" s="23">
        <v>4058695</v>
      </c>
      <c r="F10" s="23">
        <v>4284484</v>
      </c>
      <c r="G10" s="23">
        <v>3962759</v>
      </c>
      <c r="H10" s="23">
        <v>3261366.96</v>
      </c>
      <c r="I10" s="23">
        <v>3343465</v>
      </c>
      <c r="J10" s="72">
        <v>3073804</v>
      </c>
      <c r="K10" s="23"/>
      <c r="L10" s="23"/>
      <c r="M10" s="23"/>
      <c r="N10" s="23"/>
      <c r="O10" s="2"/>
      <c r="P10" s="74"/>
      <c r="Q10" s="68"/>
    </row>
    <row r="11" spans="1:17">
      <c r="A11" s="91"/>
      <c r="B11" s="7" t="s">
        <v>20</v>
      </c>
      <c r="C11" s="8">
        <v>45075</v>
      </c>
      <c r="D11" s="8">
        <v>44684</v>
      </c>
      <c r="E11" s="8">
        <v>37225</v>
      </c>
      <c r="F11" s="8">
        <v>16091</v>
      </c>
      <c r="G11" s="8">
        <v>3896</v>
      </c>
      <c r="H11" s="8">
        <v>18795.04</v>
      </c>
      <c r="I11" s="8">
        <v>18725</v>
      </c>
      <c r="J11" s="73">
        <v>19933</v>
      </c>
      <c r="K11" s="8"/>
      <c r="L11" s="8"/>
      <c r="M11" s="8"/>
      <c r="N11" s="8"/>
      <c r="O11" s="2"/>
      <c r="P11" s="74"/>
      <c r="Q11" s="68"/>
    </row>
    <row r="12" spans="1:17" ht="15.75" thickBot="1">
      <c r="A12" s="92"/>
      <c r="B12" s="19" t="s">
        <v>17</v>
      </c>
      <c r="C12" s="20">
        <f t="shared" ref="C12:D12" si="10">C10+C11</f>
        <v>4296273</v>
      </c>
      <c r="D12" s="20">
        <f t="shared" si="10"/>
        <v>3709370</v>
      </c>
      <c r="E12" s="20">
        <f t="shared" ref="E12:F12" si="11">E10+E11</f>
        <v>4095920</v>
      </c>
      <c r="F12" s="20">
        <f t="shared" si="11"/>
        <v>4300575</v>
      </c>
      <c r="G12" s="20">
        <f t="shared" ref="G12:H12" si="12">G10+G11</f>
        <v>3966655</v>
      </c>
      <c r="H12" s="20">
        <f t="shared" si="12"/>
        <v>3280162</v>
      </c>
      <c r="I12" s="20">
        <f t="shared" ref="I12:K12" si="13">I10+I11</f>
        <v>3362190</v>
      </c>
      <c r="J12" s="20">
        <v>3093737</v>
      </c>
      <c r="K12" s="20">
        <f t="shared" si="13"/>
        <v>0</v>
      </c>
      <c r="L12" s="20">
        <f t="shared" ref="L12:N12" si="14">L10+L11</f>
        <v>0</v>
      </c>
      <c r="M12" s="20">
        <f t="shared" si="14"/>
        <v>0</v>
      </c>
      <c r="N12" s="20">
        <f t="shared" si="14"/>
        <v>0</v>
      </c>
      <c r="O12" s="2"/>
      <c r="P12" s="74"/>
      <c r="Q12" s="68"/>
    </row>
    <row r="13" spans="1:17" ht="17.100000000000001" customHeight="1" thickTop="1">
      <c r="A13" s="97" t="s">
        <v>21</v>
      </c>
      <c r="B13" s="24" t="s">
        <v>15</v>
      </c>
      <c r="C13" s="18">
        <v>7799819</v>
      </c>
      <c r="D13" s="61">
        <v>6796892</v>
      </c>
      <c r="E13" s="61">
        <v>6675119</v>
      </c>
      <c r="F13" s="61">
        <v>6289084.5</v>
      </c>
      <c r="G13" s="23">
        <v>5927475</v>
      </c>
      <c r="H13" s="61">
        <v>6160694.0999999996</v>
      </c>
      <c r="I13" s="23">
        <v>6813681</v>
      </c>
      <c r="J13" s="23">
        <v>8126915</v>
      </c>
      <c r="K13" s="61"/>
      <c r="L13" s="23"/>
      <c r="M13" s="61"/>
      <c r="N13" s="23"/>
      <c r="O13" s="2"/>
      <c r="P13" s="74"/>
      <c r="Q13" s="68"/>
    </row>
    <row r="14" spans="1:17">
      <c r="A14" s="98"/>
      <c r="B14" s="9" t="s">
        <v>16</v>
      </c>
      <c r="C14" s="10">
        <v>945301</v>
      </c>
      <c r="D14" s="64">
        <v>792727</v>
      </c>
      <c r="E14" s="64">
        <v>1056080</v>
      </c>
      <c r="F14" s="64">
        <v>889232</v>
      </c>
      <c r="G14" s="6">
        <v>994777</v>
      </c>
      <c r="H14" s="64">
        <v>940662.9</v>
      </c>
      <c r="I14" s="6">
        <v>948400</v>
      </c>
      <c r="J14" s="6">
        <v>879296</v>
      </c>
      <c r="K14" s="64"/>
      <c r="L14" s="6"/>
      <c r="M14" s="64"/>
      <c r="N14" s="6"/>
      <c r="O14" s="2"/>
      <c r="P14" s="74"/>
      <c r="Q14" s="68"/>
    </row>
    <row r="15" spans="1:17" ht="15.75" thickBot="1">
      <c r="A15" s="99"/>
      <c r="B15" s="25" t="s">
        <v>17</v>
      </c>
      <c r="C15" s="20">
        <f t="shared" ref="C15:D15" si="15">C13+C14</f>
        <v>8745120</v>
      </c>
      <c r="D15" s="20">
        <f t="shared" si="15"/>
        <v>7589619</v>
      </c>
      <c r="E15" s="20">
        <f t="shared" ref="E15:F15" si="16">E13+E14</f>
        <v>7731199</v>
      </c>
      <c r="F15" s="20">
        <f t="shared" si="16"/>
        <v>7178316.5</v>
      </c>
      <c r="G15" s="20">
        <f t="shared" ref="G15:H15" si="17">G13+G14</f>
        <v>6922252</v>
      </c>
      <c r="H15" s="20">
        <f t="shared" si="17"/>
        <v>7101357</v>
      </c>
      <c r="I15" s="20">
        <f t="shared" ref="I15:K15" si="18">I13+I14</f>
        <v>7762081</v>
      </c>
      <c r="J15" s="20">
        <v>9006211</v>
      </c>
      <c r="K15" s="20">
        <f t="shared" si="18"/>
        <v>0</v>
      </c>
      <c r="L15" s="20">
        <f t="shared" ref="L15:N15" si="19">L13+L14</f>
        <v>0</v>
      </c>
      <c r="M15" s="20">
        <f t="shared" si="19"/>
        <v>0</v>
      </c>
      <c r="N15" s="20">
        <f t="shared" si="19"/>
        <v>0</v>
      </c>
      <c r="O15" s="2"/>
      <c r="P15" s="74"/>
      <c r="Q15" s="68"/>
    </row>
    <row r="16" spans="1:17" ht="15.75" thickTop="1">
      <c r="A16" s="100" t="s">
        <v>22</v>
      </c>
      <c r="B16" s="26" t="s">
        <v>15</v>
      </c>
      <c r="C16" s="23">
        <v>4178516</v>
      </c>
      <c r="D16" s="23">
        <v>3684339</v>
      </c>
      <c r="E16" s="23">
        <v>4012721</v>
      </c>
      <c r="F16" s="23">
        <v>3866374</v>
      </c>
      <c r="G16" s="66">
        <v>4113862</v>
      </c>
      <c r="H16" s="23">
        <v>3996696</v>
      </c>
      <c r="I16" s="66">
        <v>4385991</v>
      </c>
      <c r="J16" s="66">
        <v>4209219</v>
      </c>
      <c r="K16" s="23"/>
      <c r="L16" s="66"/>
      <c r="M16" s="23"/>
      <c r="N16" s="66"/>
      <c r="O16" s="2"/>
      <c r="P16" s="74"/>
      <c r="Q16" s="68"/>
    </row>
    <row r="17" spans="1:17">
      <c r="A17" s="101"/>
      <c r="B17" s="11" t="s">
        <v>16</v>
      </c>
      <c r="C17" s="6">
        <v>58310</v>
      </c>
      <c r="D17" s="6">
        <v>42217</v>
      </c>
      <c r="E17" s="6">
        <v>99559</v>
      </c>
      <c r="F17" s="6">
        <v>76909</v>
      </c>
      <c r="G17" s="67">
        <v>90752</v>
      </c>
      <c r="H17" s="6">
        <v>85677</v>
      </c>
      <c r="I17" s="67">
        <v>83962</v>
      </c>
      <c r="J17" s="67">
        <v>63477</v>
      </c>
      <c r="K17" s="6"/>
      <c r="L17" s="67"/>
      <c r="M17" s="6"/>
      <c r="N17" s="67"/>
      <c r="O17" s="2"/>
      <c r="P17" s="74"/>
      <c r="Q17" s="68"/>
    </row>
    <row r="18" spans="1:17" ht="15.75" thickBot="1">
      <c r="A18" s="102"/>
      <c r="B18" s="51" t="s">
        <v>17</v>
      </c>
      <c r="C18" s="52">
        <f t="shared" ref="C18:D18" si="20">C16+C17</f>
        <v>4236826</v>
      </c>
      <c r="D18" s="52">
        <f t="shared" si="20"/>
        <v>3726556</v>
      </c>
      <c r="E18" s="52">
        <f t="shared" ref="E18:F18" si="21">E16+E17</f>
        <v>4112280</v>
      </c>
      <c r="F18" s="52">
        <f t="shared" si="21"/>
        <v>3943283</v>
      </c>
      <c r="G18" s="52">
        <f t="shared" ref="G18:H18" si="22">G16+G17</f>
        <v>4204614</v>
      </c>
      <c r="H18" s="52">
        <f t="shared" si="22"/>
        <v>4082373</v>
      </c>
      <c r="I18" s="52">
        <f t="shared" ref="I18:K18" si="23">I16+I17</f>
        <v>4469953</v>
      </c>
      <c r="J18" s="52">
        <v>4272696</v>
      </c>
      <c r="K18" s="52">
        <f t="shared" si="23"/>
        <v>0</v>
      </c>
      <c r="L18" s="52">
        <f t="shared" ref="L18:N18" si="24">L16+L17</f>
        <v>0</v>
      </c>
      <c r="M18" s="52">
        <f t="shared" si="24"/>
        <v>0</v>
      </c>
      <c r="N18" s="52">
        <f t="shared" si="24"/>
        <v>0</v>
      </c>
      <c r="O18" s="2"/>
      <c r="P18" s="74"/>
      <c r="Q18" s="68"/>
    </row>
    <row r="19" spans="1:17" ht="15.75" thickTop="1">
      <c r="A19" s="87" t="s">
        <v>23</v>
      </c>
      <c r="B19" s="27" t="s">
        <v>15</v>
      </c>
      <c r="C19" s="66">
        <v>2934994</v>
      </c>
      <c r="D19" s="66">
        <v>2722999</v>
      </c>
      <c r="E19" s="66">
        <v>2836178</v>
      </c>
      <c r="F19" s="66">
        <v>2659792</v>
      </c>
      <c r="G19" s="66">
        <v>2630817</v>
      </c>
      <c r="H19" s="66">
        <v>2572785</v>
      </c>
      <c r="I19" s="66">
        <v>2468442</v>
      </c>
      <c r="J19" s="66">
        <v>2583858</v>
      </c>
      <c r="K19" s="66"/>
      <c r="L19" s="66"/>
      <c r="M19" s="66"/>
      <c r="N19" s="66"/>
      <c r="O19" s="2"/>
      <c r="P19" s="74"/>
      <c r="Q19" s="68"/>
    </row>
    <row r="20" spans="1:17">
      <c r="A20" s="88"/>
      <c r="B20" s="12" t="s">
        <v>16</v>
      </c>
      <c r="C20" s="67">
        <v>6413</v>
      </c>
      <c r="D20" s="67">
        <v>6403</v>
      </c>
      <c r="E20" s="67">
        <v>9051</v>
      </c>
      <c r="F20" s="67">
        <v>6427</v>
      </c>
      <c r="G20" s="67">
        <v>7739</v>
      </c>
      <c r="H20" s="67">
        <v>6970</v>
      </c>
      <c r="I20" s="67">
        <v>6789</v>
      </c>
      <c r="J20" s="67">
        <v>5246</v>
      </c>
      <c r="K20" s="67"/>
      <c r="L20" s="67"/>
      <c r="M20" s="67"/>
      <c r="N20" s="67"/>
      <c r="O20" s="2"/>
      <c r="P20" s="74"/>
      <c r="Q20" s="68"/>
    </row>
    <row r="21" spans="1:17" ht="15.75" thickBot="1">
      <c r="A21" s="89"/>
      <c r="B21" s="28" t="s">
        <v>17</v>
      </c>
      <c r="C21" s="20">
        <f t="shared" ref="C21:D21" si="25">C19+C20</f>
        <v>2941407</v>
      </c>
      <c r="D21" s="20">
        <f t="shared" si="25"/>
        <v>2729402</v>
      </c>
      <c r="E21" s="20">
        <f t="shared" ref="E21:F21" si="26">E19+E20</f>
        <v>2845229</v>
      </c>
      <c r="F21" s="20">
        <f t="shared" si="26"/>
        <v>2666219</v>
      </c>
      <c r="G21" s="20">
        <f t="shared" ref="G21:H21" si="27">G19+G20</f>
        <v>2638556</v>
      </c>
      <c r="H21" s="20">
        <f t="shared" si="27"/>
        <v>2579755</v>
      </c>
      <c r="I21" s="20">
        <f t="shared" ref="I21:K21" si="28">I19+I20</f>
        <v>2475231</v>
      </c>
      <c r="J21" s="20">
        <v>2589104</v>
      </c>
      <c r="K21" s="20">
        <f t="shared" si="28"/>
        <v>0</v>
      </c>
      <c r="L21" s="20">
        <f t="shared" ref="L21:N21" si="29">L19+L20</f>
        <v>0</v>
      </c>
      <c r="M21" s="20">
        <f t="shared" si="29"/>
        <v>0</v>
      </c>
      <c r="N21" s="20">
        <f t="shared" si="29"/>
        <v>0</v>
      </c>
      <c r="O21" s="2"/>
      <c r="P21" s="74"/>
      <c r="Q21" s="68"/>
    </row>
    <row r="22" spans="1:17" ht="15.75" thickTop="1">
      <c r="A22" s="96" t="s">
        <v>24</v>
      </c>
      <c r="B22" s="53" t="s">
        <v>15</v>
      </c>
      <c r="C22" s="54">
        <v>1762863</v>
      </c>
      <c r="D22" s="54">
        <v>1732677</v>
      </c>
      <c r="E22" s="54">
        <v>1859018</v>
      </c>
      <c r="F22" s="54">
        <v>1837364</v>
      </c>
      <c r="G22" s="54">
        <v>1972551</v>
      </c>
      <c r="H22" s="54">
        <v>1928150</v>
      </c>
      <c r="I22" s="54">
        <v>1992021</v>
      </c>
      <c r="J22" s="54">
        <v>2008090</v>
      </c>
      <c r="K22" s="54"/>
      <c r="L22" s="54"/>
      <c r="M22" s="54"/>
      <c r="N22" s="54"/>
      <c r="O22" s="2"/>
      <c r="P22" s="74"/>
      <c r="Q22" s="68"/>
    </row>
    <row r="23" spans="1:17">
      <c r="A23" s="88"/>
      <c r="B23" s="12" t="s">
        <v>16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/>
      <c r="L23" s="6"/>
      <c r="M23" s="6"/>
      <c r="N23" s="6"/>
      <c r="O23" s="2"/>
      <c r="P23" s="74"/>
      <c r="Q23" s="68"/>
    </row>
    <row r="24" spans="1:17" ht="15.75" thickBot="1">
      <c r="A24" s="89"/>
      <c r="B24" s="19" t="s">
        <v>17</v>
      </c>
      <c r="C24" s="29">
        <f t="shared" ref="C24:D24" si="30">C22+C23</f>
        <v>1762863</v>
      </c>
      <c r="D24" s="29">
        <f t="shared" si="30"/>
        <v>1732677</v>
      </c>
      <c r="E24" s="29">
        <f t="shared" ref="E24:F24" si="31">E22+E23</f>
        <v>1859018</v>
      </c>
      <c r="F24" s="29">
        <f t="shared" si="31"/>
        <v>1837364</v>
      </c>
      <c r="G24" s="29">
        <f t="shared" ref="G24:H24" si="32">G22+G23</f>
        <v>1972551</v>
      </c>
      <c r="H24" s="29">
        <f t="shared" si="32"/>
        <v>1928150</v>
      </c>
      <c r="I24" s="29">
        <f t="shared" ref="I24:K24" si="33">I22+I23</f>
        <v>1992021</v>
      </c>
      <c r="J24" s="29">
        <v>2008090</v>
      </c>
      <c r="K24" s="29">
        <f t="shared" si="33"/>
        <v>0</v>
      </c>
      <c r="L24" s="29">
        <f t="shared" ref="L24:N24" si="34">L22+L23</f>
        <v>0</v>
      </c>
      <c r="M24" s="29">
        <f t="shared" si="34"/>
        <v>0</v>
      </c>
      <c r="N24" s="29">
        <f t="shared" si="34"/>
        <v>0</v>
      </c>
      <c r="O24" s="2"/>
      <c r="P24" s="74"/>
      <c r="Q24" s="68"/>
    </row>
    <row r="25" spans="1:17" ht="15.75" thickTop="1">
      <c r="A25" s="87" t="s">
        <v>25</v>
      </c>
      <c r="B25" s="27" t="s">
        <v>15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8"/>
      <c r="B26" s="12" t="s">
        <v>16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5.75" thickBot="1">
      <c r="A27" s="89"/>
      <c r="B27" s="28" t="s">
        <v>17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5.75" thickTop="1">
      <c r="A28" s="30" t="s">
        <v>26</v>
      </c>
      <c r="B28" s="31" t="s">
        <v>27</v>
      </c>
      <c r="C28" s="32">
        <v>203761</v>
      </c>
      <c r="D28" s="32">
        <v>190965</v>
      </c>
      <c r="E28" s="32">
        <v>201924</v>
      </c>
      <c r="F28" s="32">
        <v>182645</v>
      </c>
      <c r="G28" s="32">
        <v>188990</v>
      </c>
      <c r="H28" s="32">
        <v>167626</v>
      </c>
      <c r="I28" s="32">
        <v>181758</v>
      </c>
      <c r="J28" s="32">
        <v>173385</v>
      </c>
      <c r="K28" s="32"/>
      <c r="L28" s="32"/>
      <c r="M28" s="32"/>
      <c r="N28" s="32"/>
      <c r="O28" s="2"/>
      <c r="P28" s="74"/>
      <c r="Q28" s="68"/>
    </row>
    <row r="29" spans="1:17">
      <c r="A29" s="33" t="s">
        <v>28</v>
      </c>
      <c r="B29" s="13" t="s">
        <v>27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/>
      <c r="L29" s="14"/>
      <c r="M29" s="14"/>
      <c r="N29" s="14"/>
      <c r="O29" s="2"/>
      <c r="P29" s="74"/>
      <c r="Q29" s="68"/>
    </row>
    <row r="30" spans="1:17">
      <c r="A30" s="33" t="s">
        <v>29</v>
      </c>
      <c r="B30" s="13" t="s">
        <v>27</v>
      </c>
      <c r="C30" s="14">
        <v>278843</v>
      </c>
      <c r="D30" s="14">
        <v>217705</v>
      </c>
      <c r="E30" s="14">
        <v>242882</v>
      </c>
      <c r="F30" s="14">
        <v>270168</v>
      </c>
      <c r="G30" s="14">
        <v>306424</v>
      </c>
      <c r="H30" s="14">
        <v>270141</v>
      </c>
      <c r="I30" s="14">
        <v>266605</v>
      </c>
      <c r="J30" s="14">
        <v>197152</v>
      </c>
      <c r="K30" s="14"/>
      <c r="L30" s="14"/>
      <c r="M30" s="14"/>
      <c r="N30" s="14"/>
      <c r="O30" s="2"/>
      <c r="P30" s="74"/>
      <c r="Q30" s="68"/>
    </row>
    <row r="31" spans="1:17">
      <c r="A31" s="34" t="s">
        <v>30</v>
      </c>
      <c r="B31" s="15" t="s">
        <v>15</v>
      </c>
      <c r="C31" s="14">
        <v>348555</v>
      </c>
      <c r="D31" s="14">
        <v>339797</v>
      </c>
      <c r="E31" s="14">
        <v>351219</v>
      </c>
      <c r="F31" s="14">
        <v>316850</v>
      </c>
      <c r="G31" s="14">
        <v>347468</v>
      </c>
      <c r="H31" s="14">
        <v>338999</v>
      </c>
      <c r="I31" s="14">
        <v>326256</v>
      </c>
      <c r="J31" s="14">
        <v>301795</v>
      </c>
      <c r="K31" s="14"/>
      <c r="L31" s="14"/>
      <c r="M31" s="14"/>
      <c r="N31" s="14"/>
      <c r="O31" s="2"/>
      <c r="P31" s="74"/>
      <c r="Q31" s="68"/>
    </row>
    <row r="32" spans="1:17">
      <c r="A32" s="34" t="s">
        <v>31</v>
      </c>
      <c r="B32" s="15" t="s">
        <v>15</v>
      </c>
      <c r="C32" s="14">
        <v>236705</v>
      </c>
      <c r="D32" s="39">
        <v>0</v>
      </c>
      <c r="E32" s="39">
        <v>0</v>
      </c>
      <c r="F32" s="14">
        <v>0</v>
      </c>
      <c r="G32" s="14">
        <v>0</v>
      </c>
      <c r="H32" s="14">
        <v>195218</v>
      </c>
      <c r="I32" s="14">
        <v>320167</v>
      </c>
      <c r="J32" s="14">
        <v>278126</v>
      </c>
      <c r="K32" s="14"/>
      <c r="L32" s="14"/>
      <c r="M32" s="14"/>
      <c r="N32" s="14"/>
      <c r="O32" s="2"/>
      <c r="P32" s="74"/>
      <c r="Q32" s="68"/>
    </row>
    <row r="33" spans="1:17">
      <c r="A33" s="34" t="s">
        <v>32</v>
      </c>
      <c r="B33" s="15" t="s">
        <v>15</v>
      </c>
      <c r="C33" s="14">
        <v>763905</v>
      </c>
      <c r="D33" s="14">
        <v>605028</v>
      </c>
      <c r="E33" s="14">
        <v>613540</v>
      </c>
      <c r="F33" s="14">
        <v>797326</v>
      </c>
      <c r="G33" s="14">
        <v>875500</v>
      </c>
      <c r="H33" s="14">
        <v>718128</v>
      </c>
      <c r="I33" s="14">
        <v>838774</v>
      </c>
      <c r="J33" s="14">
        <v>774906</v>
      </c>
      <c r="K33" s="14"/>
      <c r="L33" s="14"/>
      <c r="M33" s="14"/>
      <c r="N33" s="14"/>
      <c r="O33" s="2"/>
      <c r="P33" s="74"/>
      <c r="Q33" s="68"/>
    </row>
    <row r="34" spans="1:17">
      <c r="A34" s="34" t="s">
        <v>33</v>
      </c>
      <c r="B34" s="15" t="s">
        <v>15</v>
      </c>
      <c r="C34" s="14">
        <v>126381</v>
      </c>
      <c r="D34" s="14">
        <v>97407</v>
      </c>
      <c r="E34" s="14">
        <v>113685</v>
      </c>
      <c r="F34" s="14">
        <v>122713</v>
      </c>
      <c r="G34" s="14">
        <v>97727</v>
      </c>
      <c r="H34" s="14">
        <v>92929</v>
      </c>
      <c r="I34" s="14">
        <v>60254</v>
      </c>
      <c r="J34" s="14">
        <v>81861</v>
      </c>
      <c r="K34" s="14"/>
      <c r="L34" s="14"/>
      <c r="M34" s="14"/>
      <c r="N34" s="14"/>
      <c r="O34" s="2"/>
      <c r="P34" s="74"/>
      <c r="Q34" s="68"/>
    </row>
    <row r="35" spans="1:17">
      <c r="A35" s="34" t="s">
        <v>34</v>
      </c>
      <c r="B35" s="15" t="s">
        <v>15</v>
      </c>
      <c r="C35" s="14">
        <v>360854</v>
      </c>
      <c r="D35" s="14">
        <v>313325</v>
      </c>
      <c r="E35" s="14">
        <v>373269</v>
      </c>
      <c r="F35" s="14">
        <v>256863</v>
      </c>
      <c r="G35" s="14">
        <v>346614</v>
      </c>
      <c r="H35" s="14">
        <v>306143</v>
      </c>
      <c r="I35" s="14">
        <v>362670</v>
      </c>
      <c r="J35" s="14">
        <v>310976</v>
      </c>
      <c r="K35" s="14"/>
      <c r="L35" s="14"/>
      <c r="M35" s="14"/>
      <c r="N35" s="14"/>
      <c r="O35" s="2"/>
      <c r="P35" s="74"/>
      <c r="Q35" s="68"/>
    </row>
    <row r="36" spans="1:17">
      <c r="A36" s="34" t="s">
        <v>51</v>
      </c>
      <c r="B36" s="15" t="s">
        <v>15</v>
      </c>
      <c r="C36" s="14">
        <v>28695</v>
      </c>
      <c r="D36" s="14">
        <v>28351</v>
      </c>
      <c r="E36" s="14">
        <v>6954</v>
      </c>
      <c r="F36" s="14">
        <v>0</v>
      </c>
      <c r="G36" s="14">
        <v>60199</v>
      </c>
      <c r="H36" s="14">
        <v>74981</v>
      </c>
      <c r="I36" s="14">
        <v>0</v>
      </c>
      <c r="J36" s="14">
        <v>0</v>
      </c>
      <c r="K36" s="14"/>
      <c r="L36" s="14"/>
      <c r="M36" s="14"/>
      <c r="N36" s="14"/>
      <c r="O36" s="2"/>
      <c r="P36" s="74"/>
      <c r="Q36" s="68"/>
    </row>
    <row r="37" spans="1:17">
      <c r="A37" s="34" t="s">
        <v>35</v>
      </c>
      <c r="B37" s="15" t="s">
        <v>15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/>
      <c r="L37" s="14"/>
      <c r="M37" s="14"/>
      <c r="N37" s="14"/>
      <c r="O37" s="2"/>
      <c r="P37" s="74"/>
      <c r="Q37" s="68"/>
    </row>
    <row r="38" spans="1:17">
      <c r="A38" s="34" t="s">
        <v>36</v>
      </c>
      <c r="B38" s="15" t="s">
        <v>15</v>
      </c>
      <c r="C38" s="83">
        <v>3748506</v>
      </c>
      <c r="D38" s="83">
        <v>3599339</v>
      </c>
      <c r="E38" s="83">
        <v>2956265</v>
      </c>
      <c r="F38" s="14">
        <v>3555910</v>
      </c>
      <c r="G38" s="14">
        <v>3790062</v>
      </c>
      <c r="H38" s="14">
        <v>3395007</v>
      </c>
      <c r="I38" s="14">
        <v>3892206</v>
      </c>
      <c r="J38" s="14">
        <v>3917328</v>
      </c>
      <c r="K38" s="14"/>
      <c r="L38" s="14"/>
      <c r="M38" s="14"/>
      <c r="N38" s="14"/>
      <c r="O38" s="2"/>
      <c r="P38" s="74"/>
      <c r="Q38" s="68"/>
    </row>
    <row r="39" spans="1:17">
      <c r="A39" s="34" t="s">
        <v>37</v>
      </c>
      <c r="B39" s="15" t="s">
        <v>15</v>
      </c>
      <c r="C39" s="83">
        <v>2377755</v>
      </c>
      <c r="D39" s="83">
        <v>2074747</v>
      </c>
      <c r="E39" s="83">
        <v>1964256</v>
      </c>
      <c r="F39" s="14">
        <v>2007966</v>
      </c>
      <c r="G39" s="14">
        <v>2195944</v>
      </c>
      <c r="H39" s="14">
        <v>2106139</v>
      </c>
      <c r="I39" s="14">
        <v>1825644</v>
      </c>
      <c r="J39" s="14">
        <v>2007406</v>
      </c>
      <c r="K39" s="14"/>
      <c r="L39" s="14"/>
      <c r="M39" s="14"/>
      <c r="N39" s="14"/>
      <c r="O39" s="2"/>
      <c r="P39" s="74"/>
      <c r="Q39" s="68"/>
    </row>
    <row r="40" spans="1:17">
      <c r="A40" s="34" t="s">
        <v>38</v>
      </c>
      <c r="B40" s="15" t="s">
        <v>15</v>
      </c>
      <c r="C40" s="83">
        <v>1194927</v>
      </c>
      <c r="D40" s="83">
        <v>953323</v>
      </c>
      <c r="E40" s="83">
        <v>801207</v>
      </c>
      <c r="F40" s="14">
        <v>710433</v>
      </c>
      <c r="G40" s="14">
        <v>730909</v>
      </c>
      <c r="H40" s="14">
        <v>655874</v>
      </c>
      <c r="I40" s="14">
        <v>700446</v>
      </c>
      <c r="J40" s="14">
        <v>688354</v>
      </c>
      <c r="K40" s="14"/>
      <c r="L40" s="14"/>
      <c r="M40" s="14"/>
      <c r="N40" s="14"/>
      <c r="O40" s="2"/>
      <c r="P40" s="74"/>
      <c r="Q40" s="68"/>
    </row>
    <row r="41" spans="1:17">
      <c r="A41" s="34" t="s">
        <v>39</v>
      </c>
      <c r="B41" s="15" t="s">
        <v>15</v>
      </c>
      <c r="C41" s="83">
        <v>2881704</v>
      </c>
      <c r="D41" s="83">
        <v>2610000</v>
      </c>
      <c r="E41" s="83">
        <v>2727454</v>
      </c>
      <c r="F41" s="14">
        <v>2621045</v>
      </c>
      <c r="G41" s="14">
        <v>2500871</v>
      </c>
      <c r="H41" s="14">
        <v>2450116</v>
      </c>
      <c r="I41" s="14">
        <v>2421372</v>
      </c>
      <c r="J41" s="14">
        <v>2313456</v>
      </c>
      <c r="K41" s="14"/>
      <c r="L41" s="14"/>
      <c r="M41" s="14"/>
      <c r="N41" s="14"/>
      <c r="O41" s="2"/>
      <c r="P41" s="74"/>
      <c r="Q41" s="68"/>
    </row>
    <row r="42" spans="1:17">
      <c r="A42" s="34" t="s">
        <v>40</v>
      </c>
      <c r="B42" s="15" t="s">
        <v>15</v>
      </c>
      <c r="C42" s="83">
        <v>40035</v>
      </c>
      <c r="D42" s="83">
        <v>36554</v>
      </c>
      <c r="E42" s="83">
        <v>40235</v>
      </c>
      <c r="F42" s="14">
        <v>36771</v>
      </c>
      <c r="G42" s="14">
        <v>43319</v>
      </c>
      <c r="H42" s="14">
        <v>35748</v>
      </c>
      <c r="I42" s="14">
        <v>36316</v>
      </c>
      <c r="J42" s="14">
        <v>33347</v>
      </c>
      <c r="K42" s="14"/>
      <c r="L42" s="14"/>
      <c r="M42" s="14"/>
      <c r="N42" s="14"/>
      <c r="O42" s="2"/>
      <c r="P42" s="74"/>
      <c r="Q42" s="68"/>
    </row>
    <row r="43" spans="1:17">
      <c r="A43" s="34" t="s">
        <v>41</v>
      </c>
      <c r="B43" s="15" t="s">
        <v>15</v>
      </c>
      <c r="C43" s="83">
        <v>343221</v>
      </c>
      <c r="D43" s="83">
        <v>308835</v>
      </c>
      <c r="E43" s="83">
        <v>323697</v>
      </c>
      <c r="F43" s="14">
        <v>310860</v>
      </c>
      <c r="G43" s="14">
        <v>311959</v>
      </c>
      <c r="H43" s="14">
        <v>317353</v>
      </c>
      <c r="I43" s="14">
        <v>343329</v>
      </c>
      <c r="J43" s="14">
        <v>367287</v>
      </c>
      <c r="K43" s="14"/>
      <c r="L43" s="14"/>
      <c r="M43" s="14"/>
      <c r="N43" s="14"/>
      <c r="O43" s="2"/>
      <c r="P43" s="2"/>
      <c r="Q43" s="2"/>
    </row>
    <row r="44" spans="1:17">
      <c r="A44" s="34" t="s">
        <v>42</v>
      </c>
      <c r="B44" s="15" t="s">
        <v>15</v>
      </c>
      <c r="C44" s="83">
        <v>377158</v>
      </c>
      <c r="D44" s="83">
        <v>360774</v>
      </c>
      <c r="E44" s="83">
        <v>321874</v>
      </c>
      <c r="F44" s="14">
        <v>530794</v>
      </c>
      <c r="G44" s="14">
        <v>353442</v>
      </c>
      <c r="H44" s="14">
        <v>507062</v>
      </c>
      <c r="I44" s="14">
        <v>159850</v>
      </c>
      <c r="J44" s="14">
        <v>206828</v>
      </c>
      <c r="K44" s="14"/>
      <c r="L44" s="14"/>
      <c r="M44" s="14"/>
      <c r="N44" s="14"/>
      <c r="O44" s="2"/>
      <c r="P44" s="74"/>
      <c r="Q44" s="68"/>
    </row>
    <row r="45" spans="1:17">
      <c r="A45" s="34" t="s">
        <v>43</v>
      </c>
      <c r="B45" s="15" t="s">
        <v>15</v>
      </c>
      <c r="C45" s="83">
        <v>0</v>
      </c>
      <c r="D45" s="83">
        <v>0</v>
      </c>
      <c r="E45" s="83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/>
      <c r="L45" s="14"/>
      <c r="M45" s="14"/>
      <c r="N45" s="14"/>
      <c r="O45" s="2"/>
      <c r="P45" s="74"/>
      <c r="Q45" s="68"/>
    </row>
    <row r="46" spans="1:17">
      <c r="A46" s="34" t="s">
        <v>44</v>
      </c>
      <c r="B46" s="15" t="s">
        <v>15</v>
      </c>
      <c r="C46" s="83">
        <v>467367</v>
      </c>
      <c r="D46" s="83">
        <v>533442</v>
      </c>
      <c r="E46" s="83">
        <v>558351</v>
      </c>
      <c r="F46" s="14">
        <v>464594</v>
      </c>
      <c r="G46" s="14">
        <v>621051</v>
      </c>
      <c r="H46" s="14">
        <v>326791</v>
      </c>
      <c r="I46" s="14">
        <v>663563</v>
      </c>
      <c r="J46" s="14">
        <v>556608</v>
      </c>
      <c r="K46" s="14"/>
      <c r="L46" s="14"/>
      <c r="M46" s="14"/>
      <c r="N46" s="14"/>
      <c r="O46" s="2"/>
      <c r="P46" s="74"/>
      <c r="Q46" s="68"/>
    </row>
    <row r="47" spans="1:17">
      <c r="A47" s="57" t="s">
        <v>45</v>
      </c>
      <c r="B47" s="58" t="s">
        <v>15</v>
      </c>
      <c r="C47" s="59">
        <v>395216</v>
      </c>
      <c r="D47" s="59">
        <v>4265</v>
      </c>
      <c r="E47" s="84">
        <v>0</v>
      </c>
      <c r="F47" s="59">
        <v>374352</v>
      </c>
      <c r="G47" s="59">
        <v>626868</v>
      </c>
      <c r="H47" s="59">
        <v>632123</v>
      </c>
      <c r="I47" s="59">
        <v>510925</v>
      </c>
      <c r="J47" s="59">
        <v>621548</v>
      </c>
      <c r="K47" s="59"/>
      <c r="L47" s="59"/>
      <c r="M47" s="59"/>
      <c r="N47" s="59"/>
      <c r="O47" s="2"/>
      <c r="P47" s="74"/>
      <c r="Q47" s="68"/>
    </row>
    <row r="48" spans="1:17">
      <c r="A48" s="57" t="s">
        <v>46</v>
      </c>
      <c r="B48" s="58" t="s">
        <v>15</v>
      </c>
      <c r="C48" s="59">
        <v>1146593</v>
      </c>
      <c r="D48" s="59">
        <v>1127530</v>
      </c>
      <c r="E48" s="59">
        <v>1099253</v>
      </c>
      <c r="F48" s="59">
        <v>1171240</v>
      </c>
      <c r="G48" s="59">
        <v>1535090</v>
      </c>
      <c r="H48" s="59">
        <v>1185654</v>
      </c>
      <c r="I48" s="59">
        <v>1661520</v>
      </c>
      <c r="J48" s="59">
        <v>1619353</v>
      </c>
      <c r="K48" s="59"/>
      <c r="L48" s="59"/>
      <c r="M48" s="59"/>
      <c r="N48" s="59"/>
      <c r="O48" s="2"/>
      <c r="P48" s="74"/>
      <c r="Q48" s="68"/>
    </row>
    <row r="49" spans="1:17">
      <c r="A49" s="57" t="s">
        <v>47</v>
      </c>
      <c r="B49" s="58" t="s">
        <v>15</v>
      </c>
      <c r="C49" s="59">
        <v>888760</v>
      </c>
      <c r="D49" s="59">
        <v>1119758</v>
      </c>
      <c r="E49" s="59">
        <v>1061497</v>
      </c>
      <c r="F49" s="59">
        <v>971471</v>
      </c>
      <c r="G49" s="59">
        <v>705177</v>
      </c>
      <c r="H49" s="59">
        <v>836337</v>
      </c>
      <c r="I49" s="59">
        <v>928117</v>
      </c>
      <c r="J49" s="59">
        <v>842075</v>
      </c>
      <c r="K49" s="59"/>
      <c r="L49" s="59"/>
      <c r="M49" s="59"/>
      <c r="N49" s="59"/>
      <c r="O49" s="2"/>
      <c r="P49" s="74"/>
      <c r="Q49" s="68"/>
    </row>
    <row r="50" spans="1:17" ht="15.75" thickBot="1">
      <c r="A50" s="35" t="s">
        <v>58</v>
      </c>
      <c r="B50" s="36" t="s">
        <v>15</v>
      </c>
      <c r="C50" s="60">
        <v>0</v>
      </c>
      <c r="D50" s="60">
        <v>0</v>
      </c>
      <c r="E50" s="60">
        <v>0</v>
      </c>
      <c r="F50" s="60">
        <v>0</v>
      </c>
      <c r="G50" s="60">
        <v>309434</v>
      </c>
      <c r="H50" s="60">
        <v>567302</v>
      </c>
      <c r="I50" s="60">
        <v>754222</v>
      </c>
      <c r="J50" s="60">
        <v>996070</v>
      </c>
      <c r="K50" s="60"/>
      <c r="L50" s="60"/>
      <c r="M50" s="60"/>
      <c r="N50" s="60"/>
      <c r="O50" s="2"/>
      <c r="P50" s="74"/>
      <c r="Q50" s="68"/>
    </row>
    <row r="51" spans="1:17" ht="15.75" thickTop="1">
      <c r="A51" s="37" t="s">
        <v>48</v>
      </c>
      <c r="B51" s="38" t="s">
        <v>16</v>
      </c>
      <c r="C51" s="39">
        <v>2939947</v>
      </c>
      <c r="D51" s="39">
        <v>2842766</v>
      </c>
      <c r="E51" s="39">
        <v>3006372</v>
      </c>
      <c r="F51" s="39">
        <v>2798586</v>
      </c>
      <c r="G51" s="39">
        <v>2644292</v>
      </c>
      <c r="H51" s="39">
        <v>2768326</v>
      </c>
      <c r="I51" s="70">
        <v>2874292</v>
      </c>
      <c r="J51" s="39">
        <v>2689634</v>
      </c>
      <c r="K51" s="39"/>
      <c r="L51" s="39"/>
      <c r="M51" s="39"/>
      <c r="N51" s="39"/>
      <c r="O51" s="2"/>
      <c r="P51" s="74"/>
      <c r="Q51" s="68"/>
    </row>
    <row r="52" spans="1:17">
      <c r="A52" s="37" t="s">
        <v>49</v>
      </c>
      <c r="B52" s="38" t="s">
        <v>16</v>
      </c>
      <c r="C52" s="39">
        <v>1664866</v>
      </c>
      <c r="D52" s="39">
        <v>1530025</v>
      </c>
      <c r="E52" s="39">
        <v>1097985</v>
      </c>
      <c r="F52" s="39">
        <v>171015</v>
      </c>
      <c r="G52" s="39">
        <v>1846476</v>
      </c>
      <c r="H52" s="39">
        <v>1883331</v>
      </c>
      <c r="I52" s="70">
        <v>2072037</v>
      </c>
      <c r="J52" s="39">
        <v>2101571</v>
      </c>
      <c r="K52" s="39"/>
      <c r="L52" s="39"/>
      <c r="M52" s="39"/>
      <c r="N52" s="39"/>
      <c r="O52" s="2"/>
      <c r="P52" s="74"/>
      <c r="Q52" s="68"/>
    </row>
    <row r="53" spans="1:17">
      <c r="A53" s="40" t="s">
        <v>50</v>
      </c>
      <c r="B53" s="38" t="s">
        <v>16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70">
        <v>0</v>
      </c>
      <c r="J53" s="39">
        <v>0</v>
      </c>
      <c r="K53" s="39"/>
      <c r="L53" s="39"/>
      <c r="M53" s="39"/>
      <c r="N53" s="39"/>
      <c r="O53" s="2"/>
      <c r="P53" s="74"/>
      <c r="Q53" s="68"/>
    </row>
    <row r="54" spans="1:17">
      <c r="A54" s="40" t="s">
        <v>51</v>
      </c>
      <c r="B54" s="38" t="s">
        <v>16</v>
      </c>
      <c r="C54" s="39">
        <v>37662</v>
      </c>
      <c r="D54" s="39">
        <v>62243</v>
      </c>
      <c r="E54" s="39">
        <v>40027</v>
      </c>
      <c r="F54" s="39">
        <v>36854</v>
      </c>
      <c r="G54" s="39">
        <v>39753</v>
      </c>
      <c r="H54" s="39">
        <v>24017</v>
      </c>
      <c r="I54" s="70">
        <v>18783</v>
      </c>
      <c r="J54" s="39">
        <v>0</v>
      </c>
      <c r="K54" s="39"/>
      <c r="L54" s="39"/>
      <c r="M54" s="39"/>
      <c r="N54" s="39"/>
      <c r="O54" s="2"/>
      <c r="P54" s="74"/>
      <c r="Q54" s="68"/>
    </row>
    <row r="55" spans="1:17" ht="15.75" thickBot="1">
      <c r="A55" s="41" t="s">
        <v>24</v>
      </c>
      <c r="B55" s="42" t="s">
        <v>16</v>
      </c>
      <c r="C55" s="43">
        <v>284045</v>
      </c>
      <c r="D55" s="43">
        <v>264581</v>
      </c>
      <c r="E55" s="43">
        <v>304064</v>
      </c>
      <c r="F55" s="43">
        <v>299673</v>
      </c>
      <c r="G55" s="43">
        <v>308497</v>
      </c>
      <c r="H55" s="43">
        <v>280251</v>
      </c>
      <c r="I55" s="71">
        <v>301720</v>
      </c>
      <c r="J55" s="43">
        <v>283275</v>
      </c>
      <c r="K55" s="43"/>
      <c r="L55" s="43"/>
      <c r="M55" s="43"/>
      <c r="N55" s="43"/>
      <c r="O55" s="2"/>
      <c r="P55" s="74"/>
      <c r="Q55" s="68"/>
    </row>
    <row r="56" spans="1:17" ht="16.5" thickTop="1" thickBot="1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74"/>
    </row>
    <row r="57" spans="1:17" ht="15.75" thickTop="1">
      <c r="A57" s="93" t="s">
        <v>52</v>
      </c>
      <c r="B57" s="55" t="s">
        <v>15</v>
      </c>
      <c r="C57" s="48">
        <f t="shared" ref="C57:N57" si="40">C4+C7+C10+C13+C16+C19+C22+C25+SUM(C28:C50)</f>
        <v>44223789.042999998</v>
      </c>
      <c r="D57" s="65">
        <f t="shared" si="40"/>
        <v>38344028.840000004</v>
      </c>
      <c r="E57" s="65">
        <f t="shared" si="40"/>
        <v>38146047.210000001</v>
      </c>
      <c r="F57" s="65">
        <f t="shared" si="40"/>
        <v>38444325.819310501</v>
      </c>
      <c r="G57" s="65">
        <f t="shared" si="40"/>
        <v>38796305.200000003</v>
      </c>
      <c r="H57" s="65">
        <f t="shared" si="40"/>
        <v>38284784.770000003</v>
      </c>
      <c r="I57" s="65">
        <f t="shared" si="40"/>
        <v>40506369.359999999</v>
      </c>
      <c r="J57" s="65">
        <f t="shared" si="40"/>
        <v>41902348</v>
      </c>
      <c r="K57" s="65">
        <f t="shared" si="40"/>
        <v>0</v>
      </c>
      <c r="L57" s="65">
        <f t="shared" si="40"/>
        <v>0</v>
      </c>
      <c r="M57" s="65">
        <f t="shared" si="40"/>
        <v>0</v>
      </c>
      <c r="N57" s="65">
        <f t="shared" si="40"/>
        <v>0</v>
      </c>
      <c r="O57" s="2"/>
      <c r="P57" s="74"/>
    </row>
    <row r="58" spans="1:17">
      <c r="A58" s="94"/>
      <c r="B58" s="47" t="s">
        <v>53</v>
      </c>
      <c r="C58" s="45">
        <f t="shared" ref="C58:N58" si="41">C5+C8+C11+C14+C17+C20+C23+C26</f>
        <v>1803495</v>
      </c>
      <c r="D58" s="45">
        <f t="shared" si="41"/>
        <v>1605019</v>
      </c>
      <c r="E58" s="45">
        <f t="shared" si="41"/>
        <v>1987501</v>
      </c>
      <c r="F58" s="45">
        <f t="shared" si="41"/>
        <v>1672597</v>
      </c>
      <c r="G58" s="45">
        <f t="shared" si="41"/>
        <v>1890357.27</v>
      </c>
      <c r="H58" s="45">
        <f t="shared" si="41"/>
        <v>1765256.4</v>
      </c>
      <c r="I58" s="45">
        <f t="shared" si="41"/>
        <v>1771447</v>
      </c>
      <c r="J58" s="45">
        <f t="shared" si="41"/>
        <v>1714291</v>
      </c>
      <c r="K58" s="45">
        <f t="shared" si="41"/>
        <v>0</v>
      </c>
      <c r="L58" s="45">
        <f t="shared" si="41"/>
        <v>0</v>
      </c>
      <c r="M58" s="45">
        <f t="shared" si="41"/>
        <v>0</v>
      </c>
      <c r="N58" s="45">
        <f t="shared" si="41"/>
        <v>0</v>
      </c>
      <c r="O58" s="2"/>
      <c r="P58" s="74"/>
    </row>
    <row r="59" spans="1:17">
      <c r="A59" s="94"/>
      <c r="B59" s="47" t="s">
        <v>54</v>
      </c>
      <c r="C59" s="44">
        <f t="shared" ref="C59:D59" si="42">SUM(C51:C55)</f>
        <v>4926520</v>
      </c>
      <c r="D59" s="44">
        <f t="shared" si="42"/>
        <v>4699615</v>
      </c>
      <c r="E59" s="44">
        <f t="shared" ref="E59:G59" si="43">SUM(E51:E55)</f>
        <v>4448448</v>
      </c>
      <c r="F59" s="44">
        <f>SUM(F51:F55)</f>
        <v>3306128</v>
      </c>
      <c r="G59" s="44">
        <f t="shared" si="43"/>
        <v>4839018</v>
      </c>
      <c r="H59" s="44">
        <f>SUM(H51:H55)</f>
        <v>4955925</v>
      </c>
      <c r="I59" s="44">
        <f t="shared" ref="I59:J59" si="44">SUM(I51:I55)</f>
        <v>5266832</v>
      </c>
      <c r="J59" s="44">
        <f t="shared" si="44"/>
        <v>5074480</v>
      </c>
      <c r="K59" s="46">
        <f>SUM(K51:K55)</f>
        <v>0</v>
      </c>
      <c r="L59" s="46">
        <f t="shared" ref="L59:N59" si="45">SUM(L51:L55)</f>
        <v>0</v>
      </c>
      <c r="M59" s="46">
        <f>SUM(M51:M55)</f>
        <v>0</v>
      </c>
      <c r="N59" s="46">
        <f t="shared" si="45"/>
        <v>0</v>
      </c>
      <c r="O59" s="2"/>
      <c r="P59" s="74"/>
    </row>
    <row r="60" spans="1:17" ht="15.75" thickBot="1">
      <c r="A60" s="95"/>
      <c r="B60" s="49" t="s">
        <v>55</v>
      </c>
      <c r="C60" s="50">
        <f t="shared" ref="C60:G60" si="46">SUM(C57:C59)</f>
        <v>50953804.042999998</v>
      </c>
      <c r="D60" s="50">
        <f t="shared" si="46"/>
        <v>44648662.840000004</v>
      </c>
      <c r="E60" s="50">
        <f t="shared" si="46"/>
        <v>44581996.210000001</v>
      </c>
      <c r="F60" s="50">
        <f t="shared" si="46"/>
        <v>43423050.819310501</v>
      </c>
      <c r="G60" s="50">
        <f t="shared" si="46"/>
        <v>45525680.470000006</v>
      </c>
      <c r="H60" s="50">
        <f>SUM(H57:H59)</f>
        <v>45005966.170000002</v>
      </c>
      <c r="I60" s="50">
        <f t="shared" ref="I60:J60" si="47">SUM(I57:I59)</f>
        <v>47544648.359999999</v>
      </c>
      <c r="J60" s="50">
        <f t="shared" si="47"/>
        <v>48691119</v>
      </c>
      <c r="K60" s="50">
        <f>SUM(K57:K59)</f>
        <v>0</v>
      </c>
      <c r="L60" s="50">
        <f t="shared" ref="L60:N60" si="48">SUM(L57:L59)</f>
        <v>0</v>
      </c>
      <c r="M60" s="50">
        <f>SUM(M57:M59)</f>
        <v>0</v>
      </c>
      <c r="N60" s="50">
        <f t="shared" si="48"/>
        <v>0</v>
      </c>
      <c r="O60" s="2"/>
      <c r="P60" s="74"/>
    </row>
    <row r="61" spans="1:17" ht="16.5" thickTop="1" thickBot="1">
      <c r="A61" s="16"/>
      <c r="B61" s="5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P61" s="74"/>
    </row>
    <row r="62" spans="1:17" ht="15.75" thickTop="1">
      <c r="A62" s="93" t="s">
        <v>56</v>
      </c>
      <c r="B62" s="55" t="s">
        <v>15</v>
      </c>
      <c r="C62" s="48">
        <f>C57/31</f>
        <v>1426573.840096774</v>
      </c>
      <c r="D62" s="48">
        <f>D57/29</f>
        <v>1322207.891034483</v>
      </c>
      <c r="E62" s="48">
        <f>E57/31</f>
        <v>1230517.6519354838</v>
      </c>
      <c r="F62" s="48">
        <f>F57/30</f>
        <v>1281477.52731035</v>
      </c>
      <c r="G62" s="48">
        <f>G57/31</f>
        <v>1251493.7161290324</v>
      </c>
      <c r="H62" s="48">
        <f>H57/30</f>
        <v>1276159.4923333335</v>
      </c>
      <c r="I62" s="48">
        <f t="shared" ref="I62:J64" si="49">I57/31</f>
        <v>1306657.0761290323</v>
      </c>
      <c r="J62" s="48">
        <f t="shared" si="49"/>
        <v>1351688.6451612904</v>
      </c>
      <c r="K62" s="48">
        <f>K57/30</f>
        <v>0</v>
      </c>
      <c r="L62" s="48">
        <f t="shared" ref="L62:N62" si="50">L57/31</f>
        <v>0</v>
      </c>
      <c r="M62" s="48">
        <f>M57/30</f>
        <v>0</v>
      </c>
      <c r="N62" s="48">
        <f t="shared" si="50"/>
        <v>0</v>
      </c>
      <c r="O62" s="2"/>
    </row>
    <row r="63" spans="1:17">
      <c r="A63" s="94"/>
      <c r="B63" s="47" t="s">
        <v>53</v>
      </c>
      <c r="C63" s="44">
        <f t="shared" ref="C63:C64" si="51">C58/31</f>
        <v>58177.258064516129</v>
      </c>
      <c r="D63" s="44">
        <f>D58/29</f>
        <v>55345.482758620688</v>
      </c>
      <c r="E63" s="44">
        <f>E58/31</f>
        <v>64112.93548387097</v>
      </c>
      <c r="F63" s="44">
        <f>F58/30</f>
        <v>55753.23333333333</v>
      </c>
      <c r="G63" s="44">
        <f>G58/31</f>
        <v>60979.266774193551</v>
      </c>
      <c r="H63" s="44">
        <f>H58/30</f>
        <v>58841.88</v>
      </c>
      <c r="I63" s="44">
        <f t="shared" si="49"/>
        <v>57143.451612903227</v>
      </c>
      <c r="J63" s="44">
        <f t="shared" si="49"/>
        <v>55299.709677419356</v>
      </c>
      <c r="K63" s="44">
        <f>K58/30</f>
        <v>0</v>
      </c>
      <c r="L63" s="44">
        <f t="shared" ref="L63:N63" si="52">L58/31</f>
        <v>0</v>
      </c>
      <c r="M63" s="44">
        <f>M58/30</f>
        <v>0</v>
      </c>
      <c r="N63" s="44">
        <f t="shared" si="52"/>
        <v>0</v>
      </c>
      <c r="O63" s="2"/>
    </row>
    <row r="64" spans="1:17">
      <c r="A64" s="94"/>
      <c r="B64" s="47" t="s">
        <v>54</v>
      </c>
      <c r="C64" s="44">
        <f t="shared" si="51"/>
        <v>158920</v>
      </c>
      <c r="D64" s="44">
        <f>D59/29</f>
        <v>162055.68965517241</v>
      </c>
      <c r="E64" s="44">
        <f>E59/31</f>
        <v>143498.32258064515</v>
      </c>
      <c r="F64" s="44">
        <f>F59/30</f>
        <v>110204.26666666666</v>
      </c>
      <c r="G64" s="44">
        <f>G59/31</f>
        <v>156097.35483870967</v>
      </c>
      <c r="H64" s="44">
        <f>H59/30</f>
        <v>165197.5</v>
      </c>
      <c r="I64" s="44">
        <f t="shared" si="49"/>
        <v>169897.80645161291</v>
      </c>
      <c r="J64" s="44">
        <f t="shared" si="49"/>
        <v>163692.90322580645</v>
      </c>
      <c r="K64" s="44">
        <f>K59/30</f>
        <v>0</v>
      </c>
      <c r="L64" s="44">
        <f t="shared" ref="L64:N64" si="53">L59/31</f>
        <v>0</v>
      </c>
      <c r="M64" s="44">
        <f>M59/30</f>
        <v>0</v>
      </c>
      <c r="N64" s="44">
        <f t="shared" si="53"/>
        <v>0</v>
      </c>
      <c r="O64" s="2"/>
    </row>
    <row r="65" spans="1:15" ht="15.75" thickBot="1">
      <c r="A65" s="95"/>
      <c r="B65" s="49" t="s">
        <v>55</v>
      </c>
      <c r="C65" s="50">
        <f t="shared" ref="C65:D65" si="54">SUM(C62:C64)</f>
        <v>1643671.0981612902</v>
      </c>
      <c r="D65" s="50">
        <f t="shared" si="54"/>
        <v>1539609.0634482761</v>
      </c>
      <c r="E65" s="50">
        <f t="shared" ref="E65:F65" si="55">SUM(E62:E64)</f>
        <v>1438128.91</v>
      </c>
      <c r="F65" s="50">
        <f t="shared" si="55"/>
        <v>1447435.02731035</v>
      </c>
      <c r="G65" s="50">
        <f t="shared" ref="G65:H65" si="56">SUM(G62:G64)</f>
        <v>1468570.3377419356</v>
      </c>
      <c r="H65" s="50">
        <f t="shared" si="56"/>
        <v>1500198.8723333334</v>
      </c>
      <c r="I65" s="50">
        <f t="shared" ref="I65:K65" si="57">SUM(I62:I64)</f>
        <v>1533698.3341935484</v>
      </c>
      <c r="J65" s="50">
        <f t="shared" si="57"/>
        <v>1570681.2580645164</v>
      </c>
      <c r="K65" s="50">
        <f t="shared" si="57"/>
        <v>0</v>
      </c>
      <c r="L65" s="50">
        <f t="shared" ref="L65:M65" si="58">SUM(L62:L64)</f>
        <v>0</v>
      </c>
      <c r="M65" s="50">
        <f t="shared" si="58"/>
        <v>0</v>
      </c>
      <c r="N65" s="50">
        <f t="shared" ref="N65" si="59">SUM(N62:N64)</f>
        <v>0</v>
      </c>
      <c r="O65" s="2"/>
    </row>
    <row r="66" spans="1:15" ht="15.75" thickTop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 ht="18.75">
      <c r="A67" s="77"/>
      <c r="C67" s="78"/>
      <c r="D67" s="78"/>
      <c r="E67" s="78"/>
      <c r="F67" s="78"/>
      <c r="G67" s="2"/>
      <c r="H67" s="2"/>
      <c r="I67" s="2"/>
      <c r="J67" s="2"/>
      <c r="K67" s="2"/>
      <c r="L67" s="2"/>
      <c r="M67" s="2"/>
      <c r="N67" s="2"/>
    </row>
    <row r="68" spans="1:15">
      <c r="C68" s="78"/>
      <c r="D68" s="78"/>
      <c r="E68" s="78"/>
      <c r="F68" s="78"/>
      <c r="K68" s="2"/>
      <c r="M68" s="2"/>
      <c r="N68" s="74"/>
      <c r="O68" s="74"/>
    </row>
    <row r="69" spans="1:15">
      <c r="C69" s="79"/>
      <c r="D69" s="79"/>
      <c r="E69" s="79"/>
      <c r="F69" s="79"/>
      <c r="K69" s="2"/>
      <c r="M69" s="2"/>
      <c r="N69" s="74"/>
      <c r="O69" s="74"/>
    </row>
    <row r="70" spans="1:15">
      <c r="C70" s="2"/>
      <c r="D70" s="2"/>
      <c r="E70" s="2"/>
      <c r="F70" s="2"/>
    </row>
  </sheetData>
  <mergeCells count="11">
    <mergeCell ref="A2:N2"/>
    <mergeCell ref="A4:A6"/>
    <mergeCell ref="A7:A9"/>
    <mergeCell ref="A10:A12"/>
    <mergeCell ref="A62:A65"/>
    <mergeCell ref="A57:A60"/>
    <mergeCell ref="A22:A24"/>
    <mergeCell ref="A25:A27"/>
    <mergeCell ref="A13:A15"/>
    <mergeCell ref="A16:A18"/>
    <mergeCell ref="A19:A21"/>
  </mergeCells>
  <phoneticPr fontId="9" type="noConversion"/>
  <pageMargins left="0.7" right="0.7" top="0.75" bottom="0.75" header="0.3" footer="0.3"/>
  <pageSetup paperSize="9" scale="45" fitToWidth="0" orientation="landscape" horizontalDpi="4294967293" verticalDpi="4294967293" r:id="rId1"/>
  <ignoredErrors>
    <ignoredError sqref="C57:G58 C60:G60 C59:D59 F59:G59 H57:I57 H59:I59" formulaRange="1"/>
    <ignoredError sqref="E59" formula="1" formulaRange="1"/>
    <ignoredError sqref="E64:G64 H62:M65 E62:G62 E63:G63 D62:D6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71093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OPEC-PROD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Nanjul Bali</cp:lastModifiedBy>
  <cp:revision/>
  <cp:lastPrinted>2024-09-09T17:32:07Z</cp:lastPrinted>
  <dcterms:created xsi:type="dcterms:W3CDTF">2020-09-07T16:25:25Z</dcterms:created>
  <dcterms:modified xsi:type="dcterms:W3CDTF">2024-09-09T17:34:52Z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