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rcgovng-my.sharepoint.com/personal/idris_a_b_nuprc_gov_ng/Documents/COA-REX/2015 and Above/OPEC/2021 and Above/Acual Submission/2025/"/>
    </mc:Choice>
  </mc:AlternateContent>
  <xr:revisionPtr revIDLastSave="233" documentId="13_ncr:1_{B5FC5DE9-B8A6-480A-9C21-5103CE1D08C9}" xr6:coauthVersionLast="47" xr6:coauthVersionMax="47" xr10:uidLastSave="{BF053B2B-79E5-41E5-8FDA-6C64F1F1E73E}"/>
  <bookViews>
    <workbookView xWindow="-98" yWindow="-98" windowWidth="21795" windowHeight="13875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D71" i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<sst xmlns="http://schemas.openxmlformats.org/spreadsheetml/2006/main" count="131" uniqueCount="63">
  <si>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</si>
  <si>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</si>
  <si>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</si>
  <si>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</si>
  <si>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</si>
  <si>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</si>
  <si>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</si>
  <si>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</si>
  <si>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</si>
  <si>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</si>
  <si>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</si>
  <si>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</si>
  <si>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</si>
  <si>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</si>
  <si>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</si>
  <si>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</si>
  <si>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</si>
  <si>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</si>
  <si>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</si>
  <si>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</si>
  <si>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</si>
  <si>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</si>
  <si>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</si>
  <si>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</si>
  <si>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</si>
  <si>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</si>
  <si>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</si>
  <si>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</si>
  <si>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</si>
  <si>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</si>
  <si>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</si>
  <si>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</si>
  <si>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</si>
  <si>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</si>
  <si>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</si>
  <si>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</si>
  <si>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</si>
  <si>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</si>
  <si>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</si>
  <si>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</si>
  <si>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</si>
  <si>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</si>
  <si>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</si>
  <si>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</si>
  <si>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</si>
  <si>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</si>
  <si>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</si>
  <si>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</si>
  <si>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</si>
  <si>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</si>
  <si>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</si>
  <si>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</si>
  <si>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</si>
  <si>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</si>
  <si>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</si>
  <si>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</si>
  <si>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</si>
  <si>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</si>
  <si>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OYO / OBODO</t>
  </si>
  <si>
    <t>Remarks on June Production:</t>
  </si>
  <si>
    <t xml:space="preserve">2. The daily average production in June was 1,697,045 barrels per day, comprising of both Crude oil (1,505,474 bopd) and condensate (191,572 bopd) </t>
  </si>
  <si>
    <t xml:space="preserve"> 3. The average crude oil production was 100.4% of OPEC quota (1.5 mbpd)</t>
  </si>
  <si>
    <t xml:space="preserve">1. Lowest and Peak Combined crude oil and Condensate Production in June were 1.61 million bopd and 1.82 million bopd respectively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</si>
</sst>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_ * #,##0.00_ ;_ * \-#,##0.00_ ;_ * &quot;-&quot;??_ ;_ @_ "/>
    <numFmt numFmtId="169" formatCode="_-* #,##0.0_-;\-* #,##0.0_-;_-* &quot;-&quot;??_-;_-@_-"/>
    <numFmt numFmtId="170" formatCode="[$-409]d\-mmm\-yy;@"/>
    <numFmt numFmtId="171" formatCode="_*#,##0.00;[Red]_*\(#,##0.00\);_*\-"/>
    <numFmt numFmtId="172" formatCode="\¢#,###.00_);\(&quot;$&quot;#,###.00\)"/>
    <numFmt numFmtId="173" formatCode="&quot; &quot;#,##0.00&quot; &quot;;&quot; (&quot;#,##0.00&quot;)&quot;;&quot; -&quot;00&quot; &quot;;&quot; &quot;@&quot; &quot;"/>
    <numFmt numFmtId="174" formatCode="&quot; &quot;#,##0.00&quot; &quot;;&quot;-&quot;#,##0.00&quot; &quot;;&quot; -&quot;00&quot; &quot;;&quot; &quot;@&quot; &quot;"/>
    <numFmt numFmtId="175" formatCode="_ * #,##0_ ;_ * \-#,##0_ ;_ * &quot;-&quot;??_ ;_ @_ "/>
    <numFmt numFmtId="176" formatCode="0.0%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1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2" fontId="2" fillId="1" borderId="45">
      <alignment horizontal="center"/>
    </xf>
    <xf numFmtId="172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2" fontId="2" fillId="1" borderId="45">
      <alignment horizontal="center"/>
    </xf>
    <xf numFmtId="172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4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6" fontId="51" fillId="2" borderId="0" xfId="0" applyNumberFormat="1" applyFont="1" applyFill="1"/>
    <xf numFmtId="166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6" fontId="51" fillId="2" borderId="1" xfId="1" applyNumberFormat="1" applyFont="1" applyFill="1" applyBorder="1"/>
    <xf numFmtId="166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6" fontId="53" fillId="3" borderId="9" xfId="1" applyNumberFormat="1" applyFont="1" applyFill="1" applyBorder="1"/>
    <xf numFmtId="165" fontId="51" fillId="2" borderId="0" xfId="0" applyNumberFormat="1" applyFont="1" applyFill="1"/>
    <xf numFmtId="166" fontId="51" fillId="2" borderId="6" xfId="0" applyNumberFormat="1" applyFont="1" applyFill="1" applyBorder="1"/>
    <xf numFmtId="166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6" fontId="55" fillId="4" borderId="6" xfId="0" applyNumberFormat="1" applyFont="1" applyFill="1" applyBorder="1"/>
    <xf numFmtId="166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6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6" fontId="51" fillId="2" borderId="25" xfId="0" applyNumberFormat="1" applyFont="1" applyFill="1" applyBorder="1"/>
    <xf numFmtId="166" fontId="51" fillId="3" borderId="9" xfId="1" applyNumberFormat="1" applyFont="1" applyFill="1" applyBorder="1"/>
    <xf numFmtId="0" fontId="53" fillId="2" borderId="16" xfId="0" applyFont="1" applyFill="1" applyBorder="1" applyAlignment="1">
      <alignment wrapText="1"/>
    </xf>
    <xf numFmtId="166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6" fontId="51" fillId="2" borderId="4" xfId="1" applyNumberFormat="1" applyFont="1" applyFill="1" applyBorder="1"/>
    <xf numFmtId="0" fontId="52" fillId="2" borderId="19" xfId="2" applyFont="1" applyFill="1" applyBorder="1" applyAlignment="1">
      <alignment wrapText="1"/>
    </xf>
    <xf numFmtId="166" fontId="51" fillId="5" borderId="4" xfId="1" applyNumberFormat="1" applyFont="1" applyFill="1" applyBorder="1"/>
    <xf numFmtId="0" fontId="52" fillId="2" borderId="30" xfId="2" applyFont="1" applyFill="1" applyBorder="1" applyAlignment="1">
      <alignment wrapText="1"/>
    </xf>
    <xf numFmtId="166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6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6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6" fontId="53" fillId="2" borderId="18" xfId="0" applyNumberFormat="1" applyFont="1" applyFill="1" applyBorder="1"/>
    <xf numFmtId="166" fontId="53" fillId="2" borderId="18" xfId="1" applyNumberFormat="1" applyFont="1" applyFill="1" applyBorder="1"/>
    <xf numFmtId="166" fontId="52" fillId="2" borderId="4" xfId="1" applyNumberFormat="1" applyFont="1" applyFill="1" applyBorder="1"/>
    <xf numFmtId="166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6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6" fontId="53" fillId="2" borderId="0" xfId="1" applyNumberFormat="1" applyFont="1" applyFill="1"/>
    <xf numFmtId="166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0" fontId="52" fillId="2" borderId="46" xfId="2" applyFont="1" applyFill="1" applyBorder="1" applyAlignment="1">
      <alignment wrapText="1"/>
    </xf>
    <xf numFmtId="166" fontId="51" fillId="2" borderId="46" xfId="1" applyNumberFormat="1" applyFont="1" applyFill="1" applyBorder="1"/>
    <xf numFmtId="0" fontId="53" fillId="2" borderId="6" xfId="0" applyFont="1" applyFill="1" applyBorder="1"/>
    <xf numFmtId="166" fontId="51" fillId="0" borderId="6" xfId="0" applyNumberFormat="1" applyFont="1" applyBorder="1"/>
    <xf numFmtId="166" fontId="51" fillId="2" borderId="33" xfId="0" applyNumberFormat="1" applyFont="1" applyFill="1" applyBorder="1"/>
    <xf numFmtId="0" fontId="53" fillId="2" borderId="1" xfId="0" applyFont="1" applyFill="1" applyBorder="1"/>
    <xf numFmtId="166" fontId="51" fillId="2" borderId="1" xfId="1" applyNumberFormat="1" applyFont="1" applyFill="1" applyBorder="1" applyAlignment="1"/>
    <xf numFmtId="166" fontId="51" fillId="0" borderId="1" xfId="1" applyNumberFormat="1" applyFont="1" applyFill="1" applyBorder="1" applyAlignment="1"/>
    <xf numFmtId="166" fontId="53" fillId="3" borderId="9" xfId="1" applyNumberFormat="1" applyFont="1" applyFill="1" applyBorder="1" applyAlignment="1"/>
    <xf numFmtId="166" fontId="52" fillId="3" borderId="9" xfId="1" applyNumberFormat="1" applyFont="1" applyFill="1" applyBorder="1" applyAlignment="1"/>
    <xf numFmtId="166" fontId="51" fillId="0" borderId="6" xfId="0" applyNumberFormat="1" applyFont="1" applyBorder="1" applyAlignment="1">
      <alignment horizontal="left"/>
    </xf>
    <xf numFmtId="166" fontId="55" fillId="4" borderId="25" xfId="0" applyNumberFormat="1" applyFont="1" applyFill="1" applyBorder="1"/>
    <xf numFmtId="0" fontId="53" fillId="2" borderId="2" xfId="0" applyFont="1" applyFill="1" applyBorder="1"/>
    <xf numFmtId="166" fontId="51" fillId="2" borderId="2" xfId="1" applyNumberFormat="1" applyFont="1" applyFill="1" applyBorder="1" applyAlignment="1"/>
    <xf numFmtId="166" fontId="55" fillId="4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6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6" fontId="51" fillId="3" borderId="9" xfId="1" applyNumberFormat="1" applyFont="1" applyFill="1" applyBorder="1" applyAlignment="1"/>
    <xf numFmtId="0" fontId="53" fillId="2" borderId="17" xfId="0" applyFont="1" applyFill="1" applyBorder="1"/>
    <xf numFmtId="166" fontId="51" fillId="2" borderId="18" xfId="1" applyNumberFormat="1" applyFont="1" applyFill="1" applyBorder="1" applyAlignment="1"/>
    <xf numFmtId="0" fontId="53" fillId="2" borderId="3" xfId="0" applyFont="1" applyFill="1" applyBorder="1"/>
    <xf numFmtId="166" fontId="51" fillId="2" borderId="4" xfId="1" applyNumberFormat="1" applyFont="1" applyFill="1" applyBorder="1" applyAlignment="1"/>
    <xf numFmtId="0" fontId="52" fillId="2" borderId="3" xfId="2" applyFont="1" applyFill="1" applyBorder="1"/>
    <xf numFmtId="166" fontId="51" fillId="5" borderId="4" xfId="1" applyNumberFormat="1" applyFont="1" applyFill="1" applyBorder="1" applyAlignment="1"/>
    <xf numFmtId="166" fontId="54" fillId="2" borderId="4" xfId="1" applyNumberFormat="1" applyFont="1" applyFill="1" applyBorder="1" applyAlignment="1"/>
    <xf numFmtId="43" fontId="51" fillId="2" borderId="4" xfId="1" applyFont="1" applyFill="1" applyBorder="1" applyAlignment="1"/>
    <xf numFmtId="0" fontId="52" fillId="2" borderId="46" xfId="2" applyFont="1" applyFill="1" applyBorder="1"/>
    <xf numFmtId="166" fontId="51" fillId="2" borderId="46" xfId="1" applyNumberFormat="1" applyFont="1" applyFill="1" applyBorder="1" applyAlignment="1"/>
    <xf numFmtId="0" fontId="52" fillId="2" borderId="31" xfId="2" applyFont="1" applyFill="1" applyBorder="1"/>
    <xf numFmtId="166" fontId="51" fillId="2" borderId="32" xfId="1" applyNumberFormat="1" applyFont="1" applyFill="1" applyBorder="1" applyAlignment="1"/>
    <xf numFmtId="0" fontId="52" fillId="2" borderId="21" xfId="2" applyFont="1" applyFill="1" applyBorder="1"/>
    <xf numFmtId="166" fontId="51" fillId="2" borderId="22" xfId="1" applyNumberFormat="1" applyFont="1" applyFill="1" applyBorder="1" applyAlignment="1"/>
    <xf numFmtId="0" fontId="52" fillId="5" borderId="4" xfId="2" applyFont="1" applyFill="1" applyBorder="1"/>
    <xf numFmtId="167" fontId="51" fillId="5" borderId="4" xfId="1" applyNumberFormat="1" applyFont="1" applyFill="1" applyBorder="1" applyAlignment="1"/>
    <xf numFmtId="0" fontId="52" fillId="5" borderId="22" xfId="2" applyFont="1" applyFill="1" applyBorder="1"/>
    <xf numFmtId="166" fontId="51" fillId="5" borderId="22" xfId="1" applyNumberFormat="1" applyFont="1" applyFill="1" applyBorder="1" applyAlignment="1"/>
    <xf numFmtId="167" fontId="51" fillId="5" borderId="22" xfId="1" applyNumberFormat="1" applyFont="1" applyFill="1" applyBorder="1" applyAlignment="1"/>
    <xf numFmtId="166" fontId="53" fillId="2" borderId="18" xfId="1" applyNumberFormat="1" applyFont="1" applyFill="1" applyBorder="1" applyAlignment="1"/>
    <xf numFmtId="166" fontId="52" fillId="2" borderId="4" xfId="1" applyNumberFormat="1" applyFont="1" applyFill="1" applyBorder="1" applyAlignment="1"/>
    <xf numFmtId="166" fontId="56" fillId="2" borderId="0" xfId="1" applyNumberFormat="1" applyFont="1" applyFill="1"/>
    <xf numFmtId="166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5" fontId="51" fillId="2" borderId="6" xfId="0" applyNumberFormat="1" applyFont="1" applyFill="1" applyBorder="1"/>
    <xf numFmtId="175" fontId="51" fillId="2" borderId="1" xfId="1" applyNumberFormat="1" applyFont="1" applyFill="1" applyBorder="1" applyAlignment="1"/>
    <xf numFmtId="175" fontId="51" fillId="2" borderId="6" xfId="0" applyNumberFormat="1" applyFont="1" applyFill="1" applyBorder="1" applyAlignment="1">
      <alignment horizontal="left"/>
    </xf>
    <xf numFmtId="175" fontId="51" fillId="2" borderId="2" xfId="1" applyNumberFormat="1" applyFont="1" applyFill="1" applyBorder="1" applyAlignment="1"/>
    <xf numFmtId="175" fontId="55" fillId="4" borderId="6" xfId="0" applyNumberFormat="1" applyFont="1" applyFill="1" applyBorder="1"/>
    <xf numFmtId="175" fontId="55" fillId="4" borderId="1" xfId="0" applyNumberFormat="1" applyFont="1" applyFill="1" applyBorder="1"/>
    <xf numFmtId="175" fontId="51" fillId="2" borderId="25" xfId="0" applyNumberFormat="1" applyFont="1" applyFill="1" applyBorder="1"/>
    <xf numFmtId="175" fontId="54" fillId="2" borderId="4" xfId="1" applyNumberFormat="1" applyFont="1" applyFill="1" applyBorder="1" applyAlignment="1"/>
    <xf numFmtId="175" fontId="51" fillId="2" borderId="32" xfId="1" applyNumberFormat="1" applyFont="1" applyFill="1" applyBorder="1" applyAlignment="1"/>
    <xf numFmtId="175" fontId="51" fillId="2" borderId="22" xfId="1" applyNumberFormat="1" applyFont="1" applyFill="1" applyBorder="1" applyAlignment="1"/>
    <xf numFmtId="175" fontId="51" fillId="5" borderId="4" xfId="1" applyNumberFormat="1" applyFont="1" applyFill="1" applyBorder="1" applyAlignment="1"/>
    <xf numFmtId="175" fontId="51" fillId="5" borderId="22" xfId="1" applyNumberFormat="1" applyFont="1" applyFill="1" applyBorder="1" applyAlignment="1"/>
    <xf numFmtId="175" fontId="51" fillId="2" borderId="18" xfId="1" applyNumberFormat="1" applyFont="1" applyFill="1" applyBorder="1" applyAlignment="1"/>
    <xf numFmtId="175" fontId="51" fillId="2" borderId="4" xfId="1" applyNumberFormat="1" applyFont="1" applyFill="1" applyBorder="1" applyAlignment="1"/>
    <xf numFmtId="175" fontId="54" fillId="0" borderId="6" xfId="0" applyNumberFormat="1" applyFont="1" applyBorder="1"/>
    <xf numFmtId="175" fontId="54" fillId="0" borderId="1" xfId="1" applyNumberFormat="1" applyFont="1" applyFill="1" applyBorder="1" applyAlignment="1"/>
    <xf numFmtId="175" fontId="51" fillId="0" borderId="6" xfId="0" applyNumberFormat="1" applyFont="1" applyBorder="1" applyAlignment="1">
      <alignment horizontal="left"/>
    </xf>
    <xf numFmtId="175" fontId="51" fillId="0" borderId="1" xfId="1" applyNumberFormat="1" applyFont="1" applyFill="1" applyBorder="1" applyAlignment="1"/>
    <xf numFmtId="175" fontId="51" fillId="0" borderId="6" xfId="0" applyNumberFormat="1" applyFont="1" applyBorder="1"/>
    <xf numFmtId="168" fontId="51" fillId="0" borderId="6" xfId="0" applyNumberFormat="1" applyFont="1" applyBorder="1" applyAlignment="1">
      <alignment horizontal="left"/>
    </xf>
    <xf numFmtId="175" fontId="51" fillId="5" borderId="32" xfId="1" applyNumberFormat="1" applyFont="1" applyFill="1" applyBorder="1" applyAlignment="1"/>
    <xf numFmtId="166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6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75" fontId="51" fillId="5" borderId="33" xfId="0" applyNumberFormat="1" applyFont="1" applyFill="1" applyBorder="1"/>
    <xf numFmtId="175" fontId="51" fillId="2" borderId="1" xfId="6" applyNumberFormat="1" applyFont="1" applyFill="1" applyBorder="1" applyAlignment="1"/>
    <xf numFmtId="176" fontId="51" fillId="2" borderId="0" xfId="56823" applyNumberFormat="1" applyFont="1" applyFill="1"/>
    <xf numFmtId="166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2" fillId="3" borderId="10" xfId="2" applyFont="1" applyFill="1" applyBorder="1" applyAlignment="1">
      <alignment horizontal="left" vertical="center" wrapText="1"/>
    </xf>
    <xf numFmtId="0" fontId="52" fillId="3" borderId="11" xfId="2" applyFont="1" applyFill="1" applyBorder="1" applyAlignment="1">
      <alignment horizontal="left" vertical="center" wrapText="1"/>
    </xf>
    <xf numFmtId="0" fontId="52" fillId="3" borderId="13" xfId="2" applyFont="1" applyFill="1" applyBorder="1" applyAlignment="1">
      <alignment horizontal="left" vertical="center" wrapText="1"/>
    </xf>
    <xf numFmtId="0" fontId="52" fillId="3" borderId="5" xfId="2" applyFont="1" applyFill="1" applyBorder="1" applyAlignment="1">
      <alignment horizontal="left" vertical="center" wrapText="1"/>
    </xf>
    <xf numFmtId="0" fontId="52" fillId="3" borderId="7" xfId="2" applyFont="1" applyFill="1" applyBorder="1" applyAlignment="1">
      <alignment horizontal="left" vertical="center" wrapText="1"/>
    </xf>
    <xf numFmtId="0" fontId="52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119" zoomScaleNormal="85" zoomScaleSheetLayoutView="175" workbookViewId="0">
      <pane xSplit="2" ySplit="8" topLeftCell="C68" activePane="bottomRight" state="frozen"/>
      <selection pane="topRight" activeCell="C1" sqref="C1"/>
      <selection pane="bottomLeft" activeCell="A4" sqref="A4"/>
      <selection pane="bottomRight" activeCell="I74" sqref="I74"/>
    </sheetView>
  </sheetViews>
  <sheetFormatPr defaultColWidth="8.3984375" defaultRowHeight="13.15"/>
  <cols>
    <col min="1" max="1" width="24.1328125" style="1" customWidth="1"/>
    <col min="2" max="2" width="13.86328125" style="2" customWidth="1"/>
    <col min="3" max="3" width="13.19921875" style="2" customWidth="1"/>
    <col min="4" max="4" width="12.86328125" style="2" customWidth="1"/>
    <col min="5" max="14" width="11.3984375" style="2" bestFit="1" customWidth="1"/>
    <col min="15" max="15" width="32" style="2" customWidth="1"/>
    <col min="16" max="16" width="23.73046875" style="2" customWidth="1"/>
    <col min="17" max="17" width="13.1328125" style="2" customWidth="1"/>
    <col min="18" max="16384" width="8.3984375" style="2"/>
  </cols>
  <sheetData>
    <row r="7" spans="1:17" ht="35.1" customHeight="1">
      <c r="B7" s="140" t="s">
        <v>57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7" ht="13.5" thickBot="1">
      <c r="A8" s="101" t="s">
        <v>0</v>
      </c>
      <c r="B8" s="102" t="s">
        <v>1</v>
      </c>
      <c r="C8" s="103" t="s">
        <v>2</v>
      </c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</row>
    <row r="9" spans="1:17" ht="17.45" customHeight="1" thickTop="1">
      <c r="A9" s="141" t="s">
        <v>14</v>
      </c>
      <c r="B9" s="56" t="s">
        <v>15</v>
      </c>
      <c r="C9" s="109">
        <v>7570172.8200000003</v>
      </c>
      <c r="D9" s="123">
        <v>5892185.04</v>
      </c>
      <c r="E9" s="123">
        <v>7360737.6899999995</v>
      </c>
      <c r="F9" s="136">
        <v>7079232.8199999994</v>
      </c>
      <c r="G9" s="127">
        <v>6673050.4800000004</v>
      </c>
      <c r="H9" s="127">
        <v>6625911.71</v>
      </c>
      <c r="I9" s="58"/>
      <c r="J9" s="57"/>
      <c r="K9" s="57"/>
      <c r="L9" s="57"/>
      <c r="M9" s="57"/>
      <c r="N9" s="4"/>
      <c r="O9" s="3"/>
      <c r="P9" s="5"/>
    </row>
    <row r="10" spans="1:17" ht="17.45" customHeight="1">
      <c r="A10" s="142"/>
      <c r="B10" s="59" t="s">
        <v>16</v>
      </c>
      <c r="C10" s="110">
        <v>574014.6</v>
      </c>
      <c r="D10" s="124">
        <v>475882.44999999995</v>
      </c>
      <c r="E10" s="124">
        <v>290820</v>
      </c>
      <c r="F10" s="137">
        <v>326253.2</v>
      </c>
      <c r="G10" s="126">
        <v>423240.85</v>
      </c>
      <c r="H10" s="126">
        <v>542024</v>
      </c>
      <c r="I10" s="60"/>
      <c r="J10" s="61"/>
      <c r="K10" s="61"/>
      <c r="L10" s="61"/>
      <c r="M10" s="61"/>
      <c r="N10" s="7"/>
      <c r="O10" s="3"/>
      <c r="P10" s="5"/>
    </row>
    <row r="11" spans="1:17" ht="17.45" customHeight="1">
      <c r="A11" s="143"/>
      <c r="B11" s="8" t="s">
        <v>17</v>
      </c>
      <c r="C11" s="62">
        <f t="shared" ref="C11:D11" si="0">C9+C10</f>
        <v>8144187.4199999999</v>
      </c>
      <c r="D11" s="63">
        <f t="shared" si="0"/>
        <v>6368067.4900000002</v>
      </c>
      <c r="E11" s="63">
        <f t="shared" ref="E11:F11" si="1">E9+E10</f>
        <v>7651557.6899999995</v>
      </c>
      <c r="F11" s="62">
        <f t="shared" si="1"/>
        <v>7405486.0199999996</v>
      </c>
      <c r="G11" s="62">
        <f t="shared" ref="G11:H11" si="2">G9+G10</f>
        <v>7096291.3300000001</v>
      </c>
      <c r="H11" s="62">
        <f t="shared" si="2"/>
        <v>7167935.71</v>
      </c>
      <c r="I11" s="62">
        <f t="shared" ref="I11:K11" si="3">I9+I10</f>
        <v>0</v>
      </c>
      <c r="J11" s="62">
        <f t="shared" si="3"/>
        <v>0</v>
      </c>
      <c r="K11" s="62">
        <f t="shared" si="3"/>
        <v>0</v>
      </c>
      <c r="L11" s="62">
        <f t="shared" ref="L11:N11" si="4">L9+L10</f>
        <v>0</v>
      </c>
      <c r="M11" s="62">
        <f t="shared" si="4"/>
        <v>0</v>
      </c>
      <c r="N11" s="9">
        <f t="shared" si="4"/>
        <v>0</v>
      </c>
      <c r="O11" s="3"/>
      <c r="P11" s="5"/>
      <c r="Q11" s="10"/>
    </row>
    <row r="12" spans="1:17" ht="17.45" customHeight="1">
      <c r="A12" s="141" t="s">
        <v>18</v>
      </c>
      <c r="B12" s="56" t="s">
        <v>15</v>
      </c>
      <c r="C12" s="111">
        <v>860312</v>
      </c>
      <c r="D12" s="125">
        <v>726912</v>
      </c>
      <c r="E12" s="128">
        <v>937437</v>
      </c>
      <c r="F12" s="125">
        <v>619261</v>
      </c>
      <c r="G12" s="125">
        <v>857711</v>
      </c>
      <c r="H12" s="125">
        <v>710231</v>
      </c>
      <c r="I12" s="64"/>
      <c r="J12" s="64"/>
      <c r="K12" s="64"/>
      <c r="L12" s="64"/>
      <c r="M12" s="64"/>
      <c r="N12" s="104"/>
      <c r="O12" s="3"/>
      <c r="P12" s="5"/>
      <c r="Q12" s="10"/>
    </row>
    <row r="13" spans="1:17" ht="17.45" customHeight="1">
      <c r="A13" s="142"/>
      <c r="B13" s="59" t="s">
        <v>16</v>
      </c>
      <c r="C13" s="110">
        <v>190629</v>
      </c>
      <c r="D13" s="126">
        <v>149116</v>
      </c>
      <c r="E13" s="126">
        <v>180191</v>
      </c>
      <c r="F13" s="126">
        <v>127826</v>
      </c>
      <c r="G13" s="126">
        <v>175028</v>
      </c>
      <c r="H13" s="126">
        <v>167744</v>
      </c>
      <c r="I13" s="61"/>
      <c r="J13" s="61"/>
      <c r="K13" s="61"/>
      <c r="L13" s="61"/>
      <c r="M13" s="61"/>
      <c r="N13" s="105"/>
      <c r="O13" s="3"/>
      <c r="P13" s="5"/>
      <c r="Q13" s="10"/>
    </row>
    <row r="14" spans="1:17" ht="17.45" customHeight="1">
      <c r="A14" s="143"/>
      <c r="B14" s="8" t="s">
        <v>17</v>
      </c>
      <c r="C14" s="62">
        <f t="shared" ref="C14:D14" si="5">C12+C13</f>
        <v>1050941</v>
      </c>
      <c r="D14" s="62">
        <f t="shared" si="5"/>
        <v>876028</v>
      </c>
      <c r="E14" s="62">
        <f t="shared" ref="E14:F14" si="6">E12+E13</f>
        <v>1117628</v>
      </c>
      <c r="F14" s="62">
        <f t="shared" si="6"/>
        <v>747087</v>
      </c>
      <c r="G14" s="62">
        <f t="shared" ref="G14:H14" si="7">G12+G13</f>
        <v>1032739</v>
      </c>
      <c r="H14" s="62">
        <f t="shared" si="7"/>
        <v>877975</v>
      </c>
      <c r="I14" s="62">
        <f t="shared" ref="I14:K14" si="8">I12+I13</f>
        <v>0</v>
      </c>
      <c r="J14" s="62">
        <f t="shared" si="8"/>
        <v>0</v>
      </c>
      <c r="K14" s="62">
        <f t="shared" si="8"/>
        <v>0</v>
      </c>
      <c r="L14" s="62">
        <f t="shared" ref="L14:N14" si="9">L12+L13</f>
        <v>0</v>
      </c>
      <c r="M14" s="62">
        <f t="shared" si="9"/>
        <v>0</v>
      </c>
      <c r="N14" s="9">
        <f t="shared" si="9"/>
        <v>0</v>
      </c>
      <c r="O14" s="3"/>
      <c r="P14" s="5"/>
      <c r="Q14" s="10"/>
    </row>
    <row r="15" spans="1:17" ht="17.45" customHeight="1">
      <c r="A15" s="144" t="s">
        <v>19</v>
      </c>
      <c r="B15" s="56" t="s">
        <v>15</v>
      </c>
      <c r="C15" s="109">
        <v>4580996.76</v>
      </c>
      <c r="D15" s="109">
        <v>4227836</v>
      </c>
      <c r="E15" s="109">
        <v>3504376</v>
      </c>
      <c r="F15" s="109">
        <v>4296506</v>
      </c>
      <c r="G15" s="109">
        <v>4921689.63</v>
      </c>
      <c r="H15" s="109">
        <v>5036322</v>
      </c>
      <c r="I15" s="11"/>
      <c r="J15" s="65"/>
      <c r="K15" s="11"/>
      <c r="L15" s="11"/>
      <c r="M15" s="11"/>
      <c r="N15" s="11"/>
      <c r="O15" s="3"/>
      <c r="P15" s="5"/>
      <c r="Q15" s="10"/>
    </row>
    <row r="16" spans="1:17" ht="17.45" customHeight="1">
      <c r="A16" s="145"/>
      <c r="B16" s="66" t="s">
        <v>20</v>
      </c>
      <c r="C16" s="112">
        <v>55999.24</v>
      </c>
      <c r="D16" s="112">
        <v>55197</v>
      </c>
      <c r="E16" s="112">
        <v>56460</v>
      </c>
      <c r="F16" s="112">
        <v>55062</v>
      </c>
      <c r="G16" s="112">
        <v>53306.37</v>
      </c>
      <c r="H16" s="112">
        <v>53284</v>
      </c>
      <c r="I16" s="67"/>
      <c r="J16" s="68"/>
      <c r="K16" s="67"/>
      <c r="L16" s="67"/>
      <c r="M16" s="67"/>
      <c r="N16" s="12"/>
      <c r="O16" s="3"/>
      <c r="P16" s="5"/>
      <c r="Q16" s="10"/>
    </row>
    <row r="17" spans="1:17" ht="17.45" customHeight="1">
      <c r="A17" s="146"/>
      <c r="B17" s="8" t="s">
        <v>17</v>
      </c>
      <c r="C17" s="62">
        <f t="shared" ref="C17:D17" si="10">C15+C16</f>
        <v>4636996</v>
      </c>
      <c r="D17" s="62">
        <f t="shared" si="10"/>
        <v>4283033</v>
      </c>
      <c r="E17" s="62">
        <f t="shared" ref="E17:F17" si="11">E15+E16</f>
        <v>3560836</v>
      </c>
      <c r="F17" s="62">
        <f t="shared" si="11"/>
        <v>4351568</v>
      </c>
      <c r="G17" s="62">
        <f t="shared" ref="G17:H17" si="12">G15+G16</f>
        <v>4974996</v>
      </c>
      <c r="H17" s="62">
        <f t="shared" si="12"/>
        <v>5089606</v>
      </c>
      <c r="I17" s="62">
        <f t="shared" ref="I17:K17" si="13">I15+I16</f>
        <v>0</v>
      </c>
      <c r="J17" s="62">
        <f t="shared" si="13"/>
        <v>0</v>
      </c>
      <c r="K17" s="62">
        <f t="shared" si="13"/>
        <v>0</v>
      </c>
      <c r="L17" s="62">
        <f t="shared" ref="L17:N17" si="14">L15+L16</f>
        <v>0</v>
      </c>
      <c r="M17" s="62">
        <f t="shared" si="14"/>
        <v>0</v>
      </c>
      <c r="N17" s="9">
        <f t="shared" si="14"/>
        <v>0</v>
      </c>
      <c r="O17" s="62"/>
      <c r="P17" s="5"/>
      <c r="Q17" s="10"/>
    </row>
    <row r="18" spans="1:17" ht="17.45" customHeight="1">
      <c r="A18" s="151" t="s">
        <v>21</v>
      </c>
      <c r="B18" s="69" t="s">
        <v>15</v>
      </c>
      <c r="C18" s="109">
        <v>7997419.2904706635</v>
      </c>
      <c r="D18" s="127">
        <v>6919400</v>
      </c>
      <c r="E18" s="127">
        <v>5798465</v>
      </c>
      <c r="F18" s="127">
        <v>8409658.9700000007</v>
      </c>
      <c r="G18" s="109">
        <v>7089537.3709224546</v>
      </c>
      <c r="H18" s="127">
        <v>7901129.1400000006</v>
      </c>
      <c r="I18" s="11"/>
      <c r="J18" s="11"/>
      <c r="K18" s="11"/>
      <c r="L18" s="11"/>
      <c r="M18" s="57"/>
      <c r="N18" s="11"/>
      <c r="O18" s="3"/>
      <c r="P18" s="5"/>
      <c r="Q18" s="10"/>
    </row>
    <row r="19" spans="1:17" ht="17.45" customHeight="1">
      <c r="A19" s="152"/>
      <c r="B19" s="70" t="s">
        <v>16</v>
      </c>
      <c r="C19" s="110">
        <v>864644</v>
      </c>
      <c r="D19" s="126">
        <v>832417</v>
      </c>
      <c r="E19" s="126">
        <v>977791</v>
      </c>
      <c r="F19" s="126">
        <v>947916</v>
      </c>
      <c r="G19" s="110">
        <v>987103.21</v>
      </c>
      <c r="H19" s="126">
        <v>944443</v>
      </c>
      <c r="I19" s="60"/>
      <c r="J19" s="60"/>
      <c r="K19" s="60"/>
      <c r="L19" s="60"/>
      <c r="M19" s="61"/>
      <c r="N19" s="6"/>
      <c r="O19" s="3"/>
      <c r="P19" s="5"/>
      <c r="Q19" s="10"/>
    </row>
    <row r="20" spans="1:17" ht="17.45" customHeight="1" thickBot="1">
      <c r="A20" s="153"/>
      <c r="B20" s="13" t="s">
        <v>17</v>
      </c>
      <c r="C20" s="62">
        <f t="shared" ref="C20:D20" si="15">C18+C19</f>
        <v>8862063.2904706635</v>
      </c>
      <c r="D20" s="62">
        <f t="shared" si="15"/>
        <v>7751817</v>
      </c>
      <c r="E20" s="62">
        <f t="shared" ref="E20:F20" si="16">E18+E19</f>
        <v>6776256</v>
      </c>
      <c r="F20" s="62">
        <f t="shared" si="16"/>
        <v>9357574.9700000007</v>
      </c>
      <c r="G20" s="62">
        <f t="shared" ref="G20:H20" si="17">G18+G19</f>
        <v>8076640.5809224546</v>
      </c>
      <c r="H20" s="62">
        <f t="shared" si="17"/>
        <v>8845572.1400000006</v>
      </c>
      <c r="I20" s="62">
        <f t="shared" ref="I20:K20" si="18">I18+I19</f>
        <v>0</v>
      </c>
      <c r="J20" s="62">
        <f t="shared" si="18"/>
        <v>0</v>
      </c>
      <c r="K20" s="62">
        <f t="shared" si="18"/>
        <v>0</v>
      </c>
      <c r="L20" s="62">
        <f t="shared" ref="L20:N20" si="19">L18+L19</f>
        <v>0</v>
      </c>
      <c r="M20" s="62">
        <f t="shared" si="19"/>
        <v>0</v>
      </c>
      <c r="N20" s="9">
        <f t="shared" si="19"/>
        <v>0</v>
      </c>
      <c r="O20" s="3"/>
      <c r="P20" s="5"/>
      <c r="Q20" s="10"/>
    </row>
    <row r="21" spans="1:17" ht="17.45" customHeight="1" thickTop="1">
      <c r="A21" s="154" t="s">
        <v>22</v>
      </c>
      <c r="B21" s="71" t="s">
        <v>15</v>
      </c>
      <c r="C21" s="109">
        <v>4261436</v>
      </c>
      <c r="D21" s="109">
        <v>3794400</v>
      </c>
      <c r="E21" s="109">
        <v>4186992</v>
      </c>
      <c r="F21" s="109">
        <v>4082589</v>
      </c>
      <c r="G21" s="113">
        <v>4439405</v>
      </c>
      <c r="H21" s="109">
        <v>4047894</v>
      </c>
      <c r="I21" s="14"/>
      <c r="J21" s="14"/>
      <c r="K21" s="11"/>
      <c r="L21" s="14"/>
      <c r="M21" s="11"/>
      <c r="N21" s="14"/>
      <c r="O21" s="3"/>
      <c r="P21" s="5"/>
      <c r="Q21" s="10"/>
    </row>
    <row r="22" spans="1:17" ht="17.45" customHeight="1">
      <c r="A22" s="155"/>
      <c r="B22" s="72" t="s">
        <v>16</v>
      </c>
      <c r="C22" s="110">
        <v>218992</v>
      </c>
      <c r="D22" s="110">
        <v>82573</v>
      </c>
      <c r="E22" s="110">
        <v>220154</v>
      </c>
      <c r="F22" s="110">
        <v>219894</v>
      </c>
      <c r="G22" s="114">
        <v>130940</v>
      </c>
      <c r="H22" s="110">
        <v>123762</v>
      </c>
      <c r="I22" s="15"/>
      <c r="J22" s="15"/>
      <c r="K22" s="60"/>
      <c r="L22" s="15"/>
      <c r="M22" s="60"/>
      <c r="N22" s="15"/>
      <c r="O22" s="3"/>
      <c r="P22" s="5"/>
      <c r="Q22" s="10"/>
    </row>
    <row r="23" spans="1:17" ht="17.45" customHeight="1" thickBot="1">
      <c r="A23" s="156"/>
      <c r="B23" s="16" t="s">
        <v>17</v>
      </c>
      <c r="C23" s="73">
        <f t="shared" ref="C23:D23" si="20">C21+C22</f>
        <v>4480428</v>
      </c>
      <c r="D23" s="73">
        <f t="shared" si="20"/>
        <v>3876973</v>
      </c>
      <c r="E23" s="73">
        <f t="shared" ref="E23:F23" si="21">E21+E22</f>
        <v>4407146</v>
      </c>
      <c r="F23" s="73">
        <f t="shared" si="21"/>
        <v>4302483</v>
      </c>
      <c r="G23" s="73">
        <f t="shared" ref="G23:H23" si="22">G21+G22</f>
        <v>4570345</v>
      </c>
      <c r="H23" s="73">
        <f t="shared" si="22"/>
        <v>4171656</v>
      </c>
      <c r="I23" s="73">
        <f t="shared" ref="I23:K23" si="23">I21+I22</f>
        <v>0</v>
      </c>
      <c r="J23" s="73">
        <f t="shared" si="23"/>
        <v>0</v>
      </c>
      <c r="K23" s="73">
        <f t="shared" si="23"/>
        <v>0</v>
      </c>
      <c r="L23" s="73">
        <f t="shared" ref="L23:N23" si="24">L21+L22</f>
        <v>0</v>
      </c>
      <c r="M23" s="73">
        <f t="shared" si="24"/>
        <v>0</v>
      </c>
      <c r="N23" s="17">
        <f t="shared" si="24"/>
        <v>0</v>
      </c>
      <c r="O23" s="3"/>
      <c r="P23" s="5"/>
      <c r="Q23" s="10"/>
    </row>
    <row r="24" spans="1:17" ht="17.45" customHeight="1" thickTop="1">
      <c r="A24" s="141" t="s">
        <v>23</v>
      </c>
      <c r="B24" s="74" t="s">
        <v>15</v>
      </c>
      <c r="C24" s="113">
        <v>2324122</v>
      </c>
      <c r="D24" s="113">
        <v>2063093</v>
      </c>
      <c r="E24" s="113">
        <v>2313424</v>
      </c>
      <c r="F24" s="113">
        <v>2106782</v>
      </c>
      <c r="G24" s="113">
        <v>1890759</v>
      </c>
      <c r="H24" s="113">
        <v>2061295</v>
      </c>
      <c r="I24" s="14"/>
      <c r="J24" s="14"/>
      <c r="K24" s="14"/>
      <c r="L24" s="14"/>
      <c r="M24" s="14"/>
      <c r="N24" s="14"/>
      <c r="O24" s="3"/>
      <c r="P24" s="5"/>
      <c r="Q24" s="10"/>
    </row>
    <row r="25" spans="1:17" ht="17.45" customHeight="1">
      <c r="A25" s="142"/>
      <c r="B25" s="75" t="s">
        <v>16</v>
      </c>
      <c r="C25" s="114">
        <v>5934</v>
      </c>
      <c r="D25" s="114">
        <v>4508</v>
      </c>
      <c r="E25" s="114">
        <v>5221</v>
      </c>
      <c r="F25" s="114">
        <v>4865</v>
      </c>
      <c r="G25" s="114">
        <v>5043</v>
      </c>
      <c r="H25" s="114">
        <v>4438</v>
      </c>
      <c r="I25" s="15"/>
      <c r="J25" s="15"/>
      <c r="K25" s="15"/>
      <c r="L25" s="15"/>
      <c r="M25" s="15"/>
      <c r="N25" s="15"/>
      <c r="O25" s="3"/>
      <c r="P25" s="5"/>
      <c r="Q25" s="10"/>
    </row>
    <row r="26" spans="1:17" ht="17.45" customHeight="1" thickBot="1">
      <c r="A26" s="143"/>
      <c r="B26" s="18" t="s">
        <v>17</v>
      </c>
      <c r="C26" s="62">
        <f t="shared" ref="C26:D26" si="25">C24+C25</f>
        <v>2330056</v>
      </c>
      <c r="D26" s="62">
        <f t="shared" si="25"/>
        <v>2067601</v>
      </c>
      <c r="E26" s="62">
        <f t="shared" ref="E26:F26" si="26">E24+E25</f>
        <v>2318645</v>
      </c>
      <c r="F26" s="62">
        <f t="shared" si="26"/>
        <v>2111647</v>
      </c>
      <c r="G26" s="62">
        <f t="shared" ref="G26:H26" si="27">G24+G25</f>
        <v>1895802</v>
      </c>
      <c r="H26" s="62">
        <f t="shared" si="27"/>
        <v>2065733</v>
      </c>
      <c r="I26" s="62">
        <f t="shared" ref="I26:K26" si="28">I24+I25</f>
        <v>0</v>
      </c>
      <c r="J26" s="62">
        <f t="shared" si="28"/>
        <v>0</v>
      </c>
      <c r="K26" s="62">
        <f t="shared" si="28"/>
        <v>0</v>
      </c>
      <c r="L26" s="62">
        <f t="shared" ref="L26:N26" si="29">L24+L25</f>
        <v>0</v>
      </c>
      <c r="M26" s="62">
        <f t="shared" si="29"/>
        <v>0</v>
      </c>
      <c r="N26" s="9">
        <f t="shared" si="29"/>
        <v>0</v>
      </c>
      <c r="O26" s="3"/>
      <c r="P26" s="5"/>
      <c r="Q26" s="10"/>
    </row>
    <row r="27" spans="1:17" ht="17.45" customHeight="1" thickTop="1">
      <c r="A27" s="150" t="s">
        <v>24</v>
      </c>
      <c r="B27" s="76" t="s">
        <v>15</v>
      </c>
      <c r="C27" s="115">
        <v>2260611</v>
      </c>
      <c r="D27" s="115">
        <v>1899107</v>
      </c>
      <c r="E27" s="115">
        <v>2110574</v>
      </c>
      <c r="F27" s="115">
        <v>2065631</v>
      </c>
      <c r="G27" s="115">
        <v>2119797</v>
      </c>
      <c r="H27" s="115">
        <v>2024726</v>
      </c>
      <c r="I27" s="19"/>
      <c r="J27" s="19"/>
      <c r="K27" s="19"/>
      <c r="L27" s="19"/>
      <c r="M27" s="19"/>
      <c r="N27" s="19"/>
      <c r="O27" s="3"/>
      <c r="P27" s="5"/>
      <c r="Q27" s="10"/>
    </row>
    <row r="28" spans="1:17" ht="17.45" customHeight="1">
      <c r="A28" s="142"/>
      <c r="B28" s="75" t="s">
        <v>16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/>
      <c r="J28" s="60"/>
      <c r="K28" s="60"/>
      <c r="L28" s="60"/>
      <c r="M28" s="60"/>
      <c r="N28" s="6"/>
      <c r="O28" s="3"/>
      <c r="P28" s="5"/>
      <c r="Q28" s="10"/>
    </row>
    <row r="29" spans="1:17" ht="17.45" customHeight="1" thickBot="1">
      <c r="A29" s="143"/>
      <c r="B29" s="8" t="s">
        <v>17</v>
      </c>
      <c r="C29" s="77">
        <f t="shared" ref="C29:D29" si="30">C27+C28</f>
        <v>2260611</v>
      </c>
      <c r="D29" s="77">
        <f t="shared" si="30"/>
        <v>1899107</v>
      </c>
      <c r="E29" s="77">
        <f t="shared" ref="E29:F29" si="31">E27+E28</f>
        <v>2110574</v>
      </c>
      <c r="F29" s="77">
        <f t="shared" si="31"/>
        <v>2065631</v>
      </c>
      <c r="G29" s="77">
        <f t="shared" ref="G29:H29" si="32">G27+G28</f>
        <v>2119797</v>
      </c>
      <c r="H29" s="77">
        <f t="shared" si="32"/>
        <v>2024726</v>
      </c>
      <c r="I29" s="77">
        <f t="shared" ref="I29:K29" si="33">I27+I28</f>
        <v>0</v>
      </c>
      <c r="J29" s="77">
        <f t="shared" si="33"/>
        <v>0</v>
      </c>
      <c r="K29" s="77">
        <f t="shared" si="33"/>
        <v>0</v>
      </c>
      <c r="L29" s="77">
        <f t="shared" ref="L29:N29" si="34">L27+L28</f>
        <v>0</v>
      </c>
      <c r="M29" s="77">
        <f t="shared" si="34"/>
        <v>0</v>
      </c>
      <c r="N29" s="20">
        <f t="shared" si="34"/>
        <v>0</v>
      </c>
      <c r="O29" s="3"/>
      <c r="P29" s="5"/>
      <c r="Q29" s="10"/>
    </row>
    <row r="30" spans="1:17" ht="17.45" customHeight="1" thickTop="1">
      <c r="A30" s="141" t="s">
        <v>25</v>
      </c>
      <c r="B30" s="74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45" customHeight="1">
      <c r="A31" s="142"/>
      <c r="B31" s="75" t="s">
        <v>16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">
        <v>0</v>
      </c>
      <c r="O31" s="3"/>
      <c r="P31" s="5"/>
      <c r="Q31" s="10"/>
    </row>
    <row r="32" spans="1:17" ht="17.45" customHeight="1" thickBot="1">
      <c r="A32" s="143"/>
      <c r="B32" s="18" t="s">
        <v>17</v>
      </c>
      <c r="C32" s="77">
        <f t="shared" ref="C32:D32" si="35">C30+C31</f>
        <v>0</v>
      </c>
      <c r="D32" s="77">
        <f t="shared" si="35"/>
        <v>0</v>
      </c>
      <c r="E32" s="77">
        <f t="shared" ref="E32:F32" si="36">E30+E31</f>
        <v>0</v>
      </c>
      <c r="F32" s="77">
        <f t="shared" si="36"/>
        <v>0</v>
      </c>
      <c r="G32" s="77">
        <f t="shared" ref="G32:H32" si="37">G30+G31</f>
        <v>0</v>
      </c>
      <c r="H32" s="77">
        <f t="shared" si="37"/>
        <v>0</v>
      </c>
      <c r="I32" s="77">
        <f t="shared" ref="I32:K32" si="38">I30+I31</f>
        <v>0</v>
      </c>
      <c r="J32" s="77">
        <f t="shared" si="38"/>
        <v>0</v>
      </c>
      <c r="K32" s="77">
        <f t="shared" si="38"/>
        <v>0</v>
      </c>
      <c r="L32" s="77">
        <f t="shared" ref="L32:M32" si="39">L30+L31</f>
        <v>0</v>
      </c>
      <c r="M32" s="77">
        <f t="shared" si="39"/>
        <v>0</v>
      </c>
      <c r="N32" s="20">
        <f>N30+N31</f>
        <v>0</v>
      </c>
      <c r="O32" s="3"/>
      <c r="P32" s="5"/>
      <c r="Q32" s="10"/>
    </row>
    <row r="33" spans="1:17" ht="17.45" customHeight="1" thickTop="1">
      <c r="A33" s="21" t="s">
        <v>26</v>
      </c>
      <c r="B33" s="78" t="s">
        <v>27</v>
      </c>
      <c r="C33" s="121">
        <v>168432</v>
      </c>
      <c r="D33" s="121">
        <v>141970</v>
      </c>
      <c r="E33" s="121">
        <v>160308</v>
      </c>
      <c r="F33" s="121">
        <v>158837</v>
      </c>
      <c r="G33" s="121">
        <v>154386</v>
      </c>
      <c r="H33" s="121">
        <v>143657</v>
      </c>
      <c r="I33" s="79"/>
      <c r="J33" s="79"/>
      <c r="K33" s="79"/>
      <c r="L33" s="79"/>
      <c r="M33" s="79"/>
      <c r="N33" s="22"/>
      <c r="O33" s="3"/>
      <c r="P33" s="5"/>
      <c r="Q33" s="10"/>
    </row>
    <row r="34" spans="1:17" ht="25.5">
      <c r="A34" s="23" t="s">
        <v>28</v>
      </c>
      <c r="B34" s="80" t="s">
        <v>27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/>
      <c r="J34" s="81"/>
      <c r="K34" s="81"/>
      <c r="L34" s="81"/>
      <c r="M34" s="81"/>
      <c r="N34" s="24"/>
      <c r="O34" s="3"/>
      <c r="P34" s="5"/>
      <c r="Q34" s="10"/>
    </row>
    <row r="35" spans="1:17" ht="25.5">
      <c r="A35" s="23" t="s">
        <v>29</v>
      </c>
      <c r="B35" s="80" t="s">
        <v>27</v>
      </c>
      <c r="C35" s="122">
        <v>210114</v>
      </c>
      <c r="D35" s="122">
        <v>125233</v>
      </c>
      <c r="E35" s="122">
        <v>114411</v>
      </c>
      <c r="F35" s="122">
        <v>148290</v>
      </c>
      <c r="G35" s="122">
        <v>212252</v>
      </c>
      <c r="H35" s="122">
        <v>220666</v>
      </c>
      <c r="I35" s="81"/>
      <c r="J35" s="81"/>
      <c r="K35" s="81"/>
      <c r="L35" s="81"/>
      <c r="M35" s="81"/>
      <c r="N35" s="24"/>
      <c r="O35" s="3"/>
      <c r="P35" s="5"/>
      <c r="Q35" s="10"/>
    </row>
    <row r="36" spans="1:17" ht="17.45" customHeight="1">
      <c r="A36" s="25" t="s">
        <v>30</v>
      </c>
      <c r="B36" s="82" t="s">
        <v>15</v>
      </c>
      <c r="C36" s="122">
        <v>264704</v>
      </c>
      <c r="D36" s="122">
        <v>233546</v>
      </c>
      <c r="E36" s="122">
        <v>257473</v>
      </c>
      <c r="F36" s="122">
        <v>167148</v>
      </c>
      <c r="G36" s="122">
        <v>177763</v>
      </c>
      <c r="H36" s="122">
        <v>198236</v>
      </c>
      <c r="I36" s="81"/>
      <c r="J36" s="81"/>
      <c r="K36" s="81"/>
      <c r="L36" s="81"/>
      <c r="M36" s="81"/>
      <c r="N36" s="24"/>
      <c r="O36" s="3"/>
      <c r="P36" s="5"/>
      <c r="Q36" s="10"/>
    </row>
    <row r="37" spans="1:17" ht="17.45" customHeight="1">
      <c r="A37" s="25" t="s">
        <v>31</v>
      </c>
      <c r="B37" s="82" t="s">
        <v>15</v>
      </c>
      <c r="C37" s="122">
        <v>368016</v>
      </c>
      <c r="D37" s="119">
        <v>328620</v>
      </c>
      <c r="E37" s="119">
        <v>341155</v>
      </c>
      <c r="F37" s="122">
        <v>332322</v>
      </c>
      <c r="G37" s="122">
        <v>341073</v>
      </c>
      <c r="H37" s="122">
        <v>325350</v>
      </c>
      <c r="I37" s="81"/>
      <c r="J37" s="81"/>
      <c r="K37" s="81"/>
      <c r="L37" s="81"/>
      <c r="M37" s="81"/>
      <c r="N37" s="24"/>
      <c r="O37" s="3"/>
      <c r="P37" s="5"/>
      <c r="Q37" s="10"/>
    </row>
    <row r="38" spans="1:17" ht="17.45" customHeight="1">
      <c r="A38" s="25" t="s">
        <v>32</v>
      </c>
      <c r="B38" s="82" t="s">
        <v>15</v>
      </c>
      <c r="C38" s="122">
        <v>841110</v>
      </c>
      <c r="D38" s="122">
        <v>735301</v>
      </c>
      <c r="E38" s="122">
        <v>812328</v>
      </c>
      <c r="F38" s="122">
        <v>806886</v>
      </c>
      <c r="G38" s="122">
        <v>732578</v>
      </c>
      <c r="H38" s="122">
        <v>783002</v>
      </c>
      <c r="I38" s="81"/>
      <c r="J38" s="81"/>
      <c r="K38" s="81"/>
      <c r="L38" s="81"/>
      <c r="M38" s="81"/>
      <c r="N38" s="24"/>
      <c r="O38" s="3"/>
      <c r="P38" s="5"/>
      <c r="Q38" s="10"/>
    </row>
    <row r="39" spans="1:17" ht="17.45" customHeight="1">
      <c r="A39" s="25" t="s">
        <v>33</v>
      </c>
      <c r="B39" s="82" t="s">
        <v>15</v>
      </c>
      <c r="C39" s="122">
        <v>129477</v>
      </c>
      <c r="D39" s="122">
        <v>86686</v>
      </c>
      <c r="E39" s="122">
        <v>86918</v>
      </c>
      <c r="F39" s="122">
        <v>78706</v>
      </c>
      <c r="G39" s="122">
        <v>77801</v>
      </c>
      <c r="H39" s="122">
        <v>73065</v>
      </c>
      <c r="I39" s="81"/>
      <c r="J39" s="81"/>
      <c r="K39" s="81"/>
      <c r="L39" s="81"/>
      <c r="M39" s="81"/>
      <c r="N39" s="24"/>
      <c r="O39" s="3"/>
      <c r="P39" s="5"/>
      <c r="Q39" s="10"/>
    </row>
    <row r="40" spans="1:17" ht="17.45" customHeight="1">
      <c r="A40" s="54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55"/>
      <c r="O40" s="3"/>
      <c r="P40" s="5"/>
      <c r="Q40" s="10"/>
    </row>
    <row r="41" spans="1:17" ht="17.45" customHeight="1">
      <c r="A41" s="106" t="s">
        <v>0</v>
      </c>
      <c r="B41" s="107" t="s">
        <v>1</v>
      </c>
      <c r="C41" s="108" t="s">
        <v>2</v>
      </c>
      <c r="D41" s="108" t="s">
        <v>3</v>
      </c>
      <c r="E41" s="108" t="s">
        <v>4</v>
      </c>
      <c r="F41" s="108" t="s">
        <v>5</v>
      </c>
      <c r="G41" s="108" t="s">
        <v>6</v>
      </c>
      <c r="H41" s="108" t="s">
        <v>7</v>
      </c>
      <c r="I41" s="108" t="s">
        <v>8</v>
      </c>
      <c r="J41" s="108" t="s">
        <v>9</v>
      </c>
      <c r="K41" s="108" t="s">
        <v>10</v>
      </c>
      <c r="L41" s="108" t="s">
        <v>11</v>
      </c>
      <c r="M41" s="108" t="s">
        <v>12</v>
      </c>
      <c r="N41" s="108" t="s">
        <v>13</v>
      </c>
      <c r="O41" s="3"/>
      <c r="P41" s="5"/>
      <c r="Q41" s="10"/>
    </row>
    <row r="42" spans="1:17" ht="17.45" customHeight="1">
      <c r="A42" s="25" t="s">
        <v>34</v>
      </c>
      <c r="B42" s="82" t="s">
        <v>15</v>
      </c>
      <c r="C42" s="122">
        <v>283239</v>
      </c>
      <c r="D42" s="122">
        <v>278452</v>
      </c>
      <c r="E42" s="122">
        <v>286394</v>
      </c>
      <c r="F42" s="122">
        <v>275731</v>
      </c>
      <c r="G42" s="122">
        <v>296667</v>
      </c>
      <c r="H42" s="122">
        <v>280451</v>
      </c>
      <c r="I42" s="81"/>
      <c r="J42" s="81"/>
      <c r="K42" s="81"/>
      <c r="L42" s="81"/>
      <c r="M42" s="81"/>
      <c r="N42" s="24"/>
      <c r="O42" s="3"/>
      <c r="P42" s="5"/>
      <c r="Q42" s="10"/>
    </row>
    <row r="43" spans="1:17" ht="17.45" customHeight="1">
      <c r="A43" s="25" t="s">
        <v>35</v>
      </c>
      <c r="B43" s="82" t="s">
        <v>15</v>
      </c>
      <c r="C43" s="122">
        <v>120796</v>
      </c>
      <c r="D43" s="122">
        <v>40447</v>
      </c>
      <c r="E43" s="122">
        <v>26327</v>
      </c>
      <c r="F43" s="122">
        <v>28623</v>
      </c>
      <c r="G43" s="122">
        <v>82996</v>
      </c>
      <c r="H43" s="122">
        <v>37631</v>
      </c>
      <c r="I43" s="81"/>
      <c r="J43" s="81"/>
      <c r="K43" s="81"/>
      <c r="L43" s="81"/>
      <c r="M43" s="81"/>
      <c r="N43" s="24"/>
      <c r="O43" s="3"/>
      <c r="P43" s="5"/>
      <c r="Q43" s="10"/>
    </row>
    <row r="44" spans="1:17" ht="17.45" customHeight="1">
      <c r="A44" s="25" t="s">
        <v>36</v>
      </c>
      <c r="B44" s="82" t="s">
        <v>15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/>
      <c r="J44" s="81"/>
      <c r="K44" s="81"/>
      <c r="L44" s="81"/>
      <c r="M44" s="81"/>
      <c r="N44" s="24"/>
      <c r="O44" s="3"/>
      <c r="P44" s="5"/>
      <c r="Q44" s="10"/>
    </row>
    <row r="45" spans="1:17" ht="17.45" customHeight="1">
      <c r="A45" s="25" t="s">
        <v>37</v>
      </c>
      <c r="B45" s="82" t="s">
        <v>15</v>
      </c>
      <c r="C45" s="116">
        <v>4016863</v>
      </c>
      <c r="D45" s="116">
        <v>3689442</v>
      </c>
      <c r="E45" s="116">
        <v>3905815</v>
      </c>
      <c r="F45" s="122">
        <v>3692392</v>
      </c>
      <c r="G45" s="122">
        <v>3678389</v>
      </c>
      <c r="H45" s="122">
        <v>3531538</v>
      </c>
      <c r="I45" s="81"/>
      <c r="J45" s="81"/>
      <c r="K45" s="81"/>
      <c r="L45" s="81"/>
      <c r="M45" s="81"/>
      <c r="N45" s="24"/>
      <c r="O45" s="3"/>
      <c r="P45" s="5"/>
      <c r="Q45" s="10"/>
    </row>
    <row r="46" spans="1:17" ht="17.45" customHeight="1">
      <c r="A46" s="25" t="s">
        <v>38</v>
      </c>
      <c r="B46" s="82" t="s">
        <v>15</v>
      </c>
      <c r="C46" s="116">
        <v>2180775</v>
      </c>
      <c r="D46" s="116">
        <v>1814482</v>
      </c>
      <c r="E46" s="116">
        <v>2244465</v>
      </c>
      <c r="F46" s="122">
        <v>1853711</v>
      </c>
      <c r="G46" s="122">
        <v>2074660</v>
      </c>
      <c r="H46" s="122">
        <v>2083548</v>
      </c>
      <c r="I46" s="81"/>
      <c r="J46" s="81"/>
      <c r="K46" s="81"/>
      <c r="L46" s="81"/>
      <c r="M46" s="81"/>
      <c r="N46" s="24"/>
      <c r="O46" s="3"/>
      <c r="P46" s="5"/>
      <c r="Q46" s="10"/>
    </row>
    <row r="47" spans="1:17" ht="17.45" customHeight="1">
      <c r="A47" s="25" t="s">
        <v>39</v>
      </c>
      <c r="B47" s="82" t="s">
        <v>15</v>
      </c>
      <c r="C47" s="116">
        <v>1009371</v>
      </c>
      <c r="D47" s="116">
        <v>1095734</v>
      </c>
      <c r="E47" s="116">
        <v>896037</v>
      </c>
      <c r="F47" s="122">
        <v>1051648</v>
      </c>
      <c r="G47" s="122">
        <v>1054246</v>
      </c>
      <c r="H47" s="122">
        <v>1048737</v>
      </c>
      <c r="I47" s="81"/>
      <c r="J47" s="81"/>
      <c r="K47" s="81"/>
      <c r="L47" s="81"/>
      <c r="M47" s="81"/>
      <c r="N47" s="24"/>
      <c r="O47" s="3"/>
      <c r="P47" s="5"/>
      <c r="Q47" s="10"/>
    </row>
    <row r="48" spans="1:17" ht="17.45" customHeight="1">
      <c r="A48" s="25" t="s">
        <v>40</v>
      </c>
      <c r="B48" s="82" t="s">
        <v>15</v>
      </c>
      <c r="C48" s="116">
        <v>2154382</v>
      </c>
      <c r="D48" s="116">
        <v>1865708</v>
      </c>
      <c r="E48" s="116">
        <v>2201323</v>
      </c>
      <c r="F48" s="122">
        <v>1917489</v>
      </c>
      <c r="G48" s="122">
        <v>1994991</v>
      </c>
      <c r="H48" s="122">
        <v>1877766</v>
      </c>
      <c r="I48" s="81"/>
      <c r="J48" s="81"/>
      <c r="K48" s="81"/>
      <c r="L48" s="81"/>
      <c r="M48" s="81"/>
      <c r="N48" s="24"/>
      <c r="O48" s="3"/>
      <c r="P48" s="5"/>
      <c r="Q48" s="10"/>
    </row>
    <row r="49" spans="1:17" ht="17.45" customHeight="1">
      <c r="A49" s="25" t="s">
        <v>58</v>
      </c>
      <c r="B49" s="82" t="s">
        <v>15</v>
      </c>
      <c r="C49" s="116">
        <v>504401</v>
      </c>
      <c r="D49" s="116">
        <v>200390</v>
      </c>
      <c r="E49" s="116">
        <v>269271</v>
      </c>
      <c r="F49" s="122">
        <v>154564</v>
      </c>
      <c r="G49" s="122">
        <v>273828</v>
      </c>
      <c r="H49" s="122">
        <v>157664</v>
      </c>
      <c r="I49" s="81"/>
      <c r="J49" s="85"/>
      <c r="K49" s="81"/>
      <c r="L49" s="81"/>
      <c r="M49" s="81"/>
      <c r="N49" s="24"/>
      <c r="O49" s="3"/>
      <c r="P49" s="5"/>
      <c r="Q49" s="10"/>
    </row>
    <row r="50" spans="1:17" ht="17.45" customHeight="1">
      <c r="A50" s="25" t="s">
        <v>41</v>
      </c>
      <c r="B50" s="82" t="s">
        <v>15</v>
      </c>
      <c r="C50" s="116">
        <v>381476</v>
      </c>
      <c r="D50" s="116">
        <v>340525</v>
      </c>
      <c r="E50" s="116">
        <v>373638</v>
      </c>
      <c r="F50" s="122">
        <v>356982</v>
      </c>
      <c r="G50" s="122">
        <v>368695</v>
      </c>
      <c r="H50" s="122">
        <v>338918</v>
      </c>
      <c r="I50" s="81"/>
      <c r="J50" s="81"/>
      <c r="K50" s="81"/>
      <c r="L50" s="81"/>
      <c r="M50" s="81"/>
      <c r="N50" s="24"/>
      <c r="O50" s="3"/>
      <c r="P50" s="3"/>
      <c r="Q50" s="3"/>
    </row>
    <row r="51" spans="1:17" ht="17.45" customHeight="1">
      <c r="A51" s="25" t="s">
        <v>42</v>
      </c>
      <c r="B51" s="82" t="s">
        <v>15</v>
      </c>
      <c r="C51" s="116">
        <v>425878</v>
      </c>
      <c r="D51" s="116">
        <v>408590</v>
      </c>
      <c r="E51" s="116">
        <v>126576</v>
      </c>
      <c r="F51" s="122">
        <v>425649</v>
      </c>
      <c r="G51" s="122">
        <v>417266</v>
      </c>
      <c r="H51" s="122">
        <v>213225</v>
      </c>
      <c r="I51" s="81"/>
      <c r="J51" s="81"/>
      <c r="K51" s="81"/>
      <c r="L51" s="81"/>
      <c r="M51" s="81"/>
      <c r="N51" s="24"/>
      <c r="O51" s="3"/>
      <c r="P51" s="5"/>
      <c r="Q51" s="10"/>
    </row>
    <row r="52" spans="1:17" ht="17.45" customHeight="1">
      <c r="A52" s="25" t="s">
        <v>43</v>
      </c>
      <c r="B52" s="82" t="s">
        <v>15</v>
      </c>
      <c r="C52" s="116">
        <v>0</v>
      </c>
      <c r="D52" s="84">
        <v>0</v>
      </c>
      <c r="E52" s="84">
        <v>0</v>
      </c>
      <c r="F52" s="122">
        <v>0</v>
      </c>
      <c r="G52" s="81">
        <v>0</v>
      </c>
      <c r="H52" s="81">
        <v>0</v>
      </c>
      <c r="I52" s="81"/>
      <c r="J52" s="81"/>
      <c r="K52" s="81"/>
      <c r="L52" s="81"/>
      <c r="M52" s="81"/>
      <c r="N52" s="24"/>
      <c r="O52" s="3"/>
      <c r="P52" s="5"/>
      <c r="Q52" s="10"/>
    </row>
    <row r="53" spans="1:17" ht="17.45" customHeight="1">
      <c r="A53" s="25" t="s">
        <v>44</v>
      </c>
      <c r="B53" s="82" t="s">
        <v>15</v>
      </c>
      <c r="C53" s="116">
        <v>466560</v>
      </c>
      <c r="D53" s="116">
        <v>475847</v>
      </c>
      <c r="E53" s="116">
        <v>656192</v>
      </c>
      <c r="F53" s="122">
        <v>481783</v>
      </c>
      <c r="G53" s="122">
        <v>866982</v>
      </c>
      <c r="H53" s="122">
        <v>967395</v>
      </c>
      <c r="I53" s="81"/>
      <c r="J53" s="81"/>
      <c r="K53" s="81"/>
      <c r="L53" s="81"/>
      <c r="M53" s="81"/>
      <c r="N53" s="24"/>
      <c r="O53" s="3"/>
      <c r="P53" s="5"/>
      <c r="Q53" s="10"/>
    </row>
    <row r="54" spans="1:17" ht="17.45" customHeight="1">
      <c r="A54" s="27" t="s">
        <v>45</v>
      </c>
      <c r="B54" s="88" t="s">
        <v>15</v>
      </c>
      <c r="C54" s="117">
        <v>519168</v>
      </c>
      <c r="D54" s="117">
        <v>469055</v>
      </c>
      <c r="E54" s="129">
        <v>520495</v>
      </c>
      <c r="F54" s="117">
        <v>471272</v>
      </c>
      <c r="G54" s="117">
        <v>500602</v>
      </c>
      <c r="H54" s="117">
        <v>476606</v>
      </c>
      <c r="I54" s="89"/>
      <c r="J54" s="89"/>
      <c r="K54" s="89"/>
      <c r="L54" s="89"/>
      <c r="M54" s="89"/>
      <c r="N54" s="28"/>
      <c r="O54" s="3"/>
      <c r="P54" s="5"/>
      <c r="Q54" s="10"/>
    </row>
    <row r="55" spans="1:17" ht="17.45" customHeight="1">
      <c r="A55" s="27" t="s">
        <v>46</v>
      </c>
      <c r="B55" s="88" t="s">
        <v>15</v>
      </c>
      <c r="C55" s="117">
        <v>1534466</v>
      </c>
      <c r="D55" s="117">
        <v>897054</v>
      </c>
      <c r="E55" s="117">
        <v>1561722</v>
      </c>
      <c r="F55" s="117">
        <v>1472628</v>
      </c>
      <c r="G55" s="117">
        <v>1178584</v>
      </c>
      <c r="H55" s="117">
        <v>1586958</v>
      </c>
      <c r="I55" s="89"/>
      <c r="J55" s="89"/>
      <c r="K55" s="89"/>
      <c r="L55" s="89"/>
      <c r="M55" s="89"/>
      <c r="N55" s="28"/>
      <c r="O55" s="3"/>
      <c r="P55" s="5"/>
      <c r="Q55" s="10"/>
    </row>
    <row r="56" spans="1:17" ht="17.45" customHeight="1">
      <c r="A56" s="27" t="s">
        <v>47</v>
      </c>
      <c r="B56" s="88" t="s">
        <v>15</v>
      </c>
      <c r="C56" s="117">
        <v>966056</v>
      </c>
      <c r="D56" s="117">
        <v>1080581</v>
      </c>
      <c r="E56" s="117">
        <v>1145283</v>
      </c>
      <c r="F56" s="117">
        <v>881323</v>
      </c>
      <c r="G56" s="117">
        <v>1268028</v>
      </c>
      <c r="H56" s="117">
        <v>1161601</v>
      </c>
      <c r="I56" s="89"/>
      <c r="J56" s="89"/>
      <c r="K56" s="89"/>
      <c r="L56" s="89"/>
      <c r="M56" s="89"/>
      <c r="N56" s="28"/>
      <c r="O56" s="3"/>
      <c r="P56" s="5"/>
      <c r="Q56" s="10"/>
    </row>
    <row r="57" spans="1:17" ht="17.45" customHeight="1" thickBot="1">
      <c r="A57" s="29" t="s">
        <v>48</v>
      </c>
      <c r="B57" s="90" t="s">
        <v>15</v>
      </c>
      <c r="C57" s="118">
        <v>1299239</v>
      </c>
      <c r="D57" s="118">
        <v>1189559</v>
      </c>
      <c r="E57" s="118">
        <v>1226151</v>
      </c>
      <c r="F57" s="118">
        <v>1155357</v>
      </c>
      <c r="G57" s="118">
        <v>1297440</v>
      </c>
      <c r="H57" s="118">
        <v>1250688</v>
      </c>
      <c r="I57" s="91"/>
      <c r="J57" s="91"/>
      <c r="K57" s="91"/>
      <c r="L57" s="91"/>
      <c r="M57" s="91"/>
      <c r="N57" s="30"/>
      <c r="O57" s="3"/>
      <c r="P57" s="5"/>
      <c r="Q57" s="10"/>
    </row>
    <row r="58" spans="1:17" ht="17.45" customHeight="1" thickTop="1">
      <c r="A58" s="31" t="s">
        <v>49</v>
      </c>
      <c r="B58" s="92" t="s">
        <v>16</v>
      </c>
      <c r="C58" s="119">
        <v>2187786</v>
      </c>
      <c r="D58" s="119">
        <v>2332663</v>
      </c>
      <c r="E58" s="119">
        <v>2519840</v>
      </c>
      <c r="F58" s="119">
        <v>2443595</v>
      </c>
      <c r="G58" s="119">
        <v>2627017</v>
      </c>
      <c r="H58" s="119">
        <v>2242270</v>
      </c>
      <c r="I58" s="93"/>
      <c r="J58" s="83"/>
      <c r="K58" s="83"/>
      <c r="L58" s="83"/>
      <c r="M58" s="83"/>
      <c r="N58" s="26"/>
      <c r="O58" s="3">
        <v>1</v>
      </c>
      <c r="P58" s="5"/>
      <c r="Q58" s="10"/>
    </row>
    <row r="59" spans="1:17" ht="17.45" customHeight="1">
      <c r="A59" s="31" t="s">
        <v>50</v>
      </c>
      <c r="B59" s="92" t="s">
        <v>16</v>
      </c>
      <c r="C59" s="119">
        <v>1809868</v>
      </c>
      <c r="D59" s="119">
        <v>1589595</v>
      </c>
      <c r="E59" s="119">
        <v>1761716</v>
      </c>
      <c r="F59" s="119">
        <v>1535388</v>
      </c>
      <c r="G59" s="119">
        <v>1653239</v>
      </c>
      <c r="H59" s="119">
        <v>1393175</v>
      </c>
      <c r="I59" s="93"/>
      <c r="J59" s="83"/>
      <c r="K59" s="83"/>
      <c r="L59" s="83"/>
      <c r="M59" s="83"/>
      <c r="N59" s="26"/>
      <c r="O59" s="3"/>
      <c r="P59" s="5"/>
      <c r="Q59" s="10"/>
    </row>
    <row r="60" spans="1:17" ht="17.45" customHeight="1">
      <c r="A60" s="32" t="s">
        <v>51</v>
      </c>
      <c r="B60" s="92" t="s">
        <v>16</v>
      </c>
      <c r="C60" s="119">
        <v>0</v>
      </c>
      <c r="D60" s="119">
        <v>0</v>
      </c>
      <c r="E60" s="119">
        <v>0</v>
      </c>
      <c r="F60" s="119">
        <v>0</v>
      </c>
      <c r="G60" s="83">
        <v>0</v>
      </c>
      <c r="H60" s="119">
        <v>0</v>
      </c>
      <c r="I60" s="93"/>
      <c r="J60" s="83"/>
      <c r="K60" s="83"/>
      <c r="L60" s="83"/>
      <c r="M60" s="83"/>
      <c r="N60" s="26"/>
      <c r="O60" s="3"/>
      <c r="P60" s="5"/>
      <c r="Q60" s="10"/>
    </row>
    <row r="61" spans="1:17" ht="17.45" customHeight="1">
      <c r="A61" s="32" t="s">
        <v>35</v>
      </c>
      <c r="B61" s="92" t="s">
        <v>16</v>
      </c>
      <c r="C61" s="119">
        <v>0</v>
      </c>
      <c r="D61" s="119">
        <v>0</v>
      </c>
      <c r="E61" s="119">
        <v>0</v>
      </c>
      <c r="F61" s="119">
        <v>0</v>
      </c>
      <c r="G61" s="83">
        <v>0</v>
      </c>
      <c r="H61" s="119">
        <v>0</v>
      </c>
      <c r="I61" s="93"/>
      <c r="J61" s="83"/>
      <c r="K61" s="83"/>
      <c r="L61" s="83"/>
      <c r="M61" s="83"/>
      <c r="N61" s="26"/>
      <c r="O61" s="3"/>
      <c r="P61" s="5"/>
      <c r="Q61" s="10"/>
    </row>
    <row r="62" spans="1:17" ht="17.45" customHeight="1" thickBot="1">
      <c r="A62" s="33" t="s">
        <v>24</v>
      </c>
      <c r="B62" s="94" t="s">
        <v>16</v>
      </c>
      <c r="C62" s="120">
        <v>254417</v>
      </c>
      <c r="D62" s="120">
        <v>272591</v>
      </c>
      <c r="E62" s="120">
        <v>280584</v>
      </c>
      <c r="F62" s="120">
        <v>267405</v>
      </c>
      <c r="G62" s="120">
        <v>284381</v>
      </c>
      <c r="H62" s="120">
        <v>276006</v>
      </c>
      <c r="I62" s="96"/>
      <c r="J62" s="96"/>
      <c r="K62" s="95"/>
      <c r="L62" s="95"/>
      <c r="M62" s="95"/>
      <c r="N62" s="34"/>
      <c r="O62" s="3"/>
      <c r="P62" s="5"/>
      <c r="Q62" s="10"/>
    </row>
    <row r="63" spans="1:17" ht="17.45" customHeight="1" thickTop="1" thickBot="1">
      <c r="C63" s="3">
        <f>C53/31</f>
        <v>15050.322580645161</v>
      </c>
      <c r="D63" s="3">
        <f t="shared" ref="D63:F63" si="40">D53/31</f>
        <v>15349.903225806451</v>
      </c>
      <c r="E63" s="3">
        <f t="shared" si="40"/>
        <v>21167.483870967742</v>
      </c>
      <c r="F63" s="3">
        <f t="shared" si="40"/>
        <v>15541.387096774193</v>
      </c>
      <c r="G63" s="3">
        <f>G53/31</f>
        <v>27967.16129032258</v>
      </c>
      <c r="H63" s="3"/>
      <c r="I63" s="3"/>
      <c r="J63" s="3"/>
      <c r="K63" s="3"/>
      <c r="L63" s="3"/>
      <c r="M63" s="3"/>
      <c r="N63" s="3"/>
      <c r="O63" s="3"/>
      <c r="P63" s="5"/>
    </row>
    <row r="64" spans="1:17" ht="17.45" customHeight="1" thickTop="1">
      <c r="A64" s="147" t="s">
        <v>52</v>
      </c>
      <c r="B64" s="35" t="s">
        <v>15</v>
      </c>
      <c r="C64" s="36">
        <f t="shared" ref="C64:N64" si="41">C9+C12+C15+C18+C21+C24+C27+C30+SUM(C33:C57)</f>
        <v>47699592.870470665</v>
      </c>
      <c r="D64" s="97">
        <f t="shared" si="41"/>
        <v>41020155.039999999</v>
      </c>
      <c r="E64" s="97">
        <f t="shared" si="41"/>
        <v>43424287.689999998</v>
      </c>
      <c r="F64" s="97">
        <f t="shared" si="41"/>
        <v>44571001.789999999</v>
      </c>
      <c r="G64" s="97">
        <f t="shared" si="41"/>
        <v>45041176.480922453</v>
      </c>
      <c r="H64" s="97">
        <f t="shared" si="41"/>
        <v>45164210.850000001</v>
      </c>
      <c r="I64" s="97">
        <f t="shared" si="41"/>
        <v>0</v>
      </c>
      <c r="J64" s="97">
        <f t="shared" si="41"/>
        <v>0</v>
      </c>
      <c r="K64" s="97">
        <f t="shared" si="41"/>
        <v>0</v>
      </c>
      <c r="L64" s="97">
        <f t="shared" si="41"/>
        <v>0</v>
      </c>
      <c r="M64" s="97">
        <f t="shared" si="41"/>
        <v>0</v>
      </c>
      <c r="N64" s="37">
        <f t="shared" si="41"/>
        <v>0</v>
      </c>
      <c r="O64" s="3"/>
      <c r="P64" s="5"/>
    </row>
    <row r="65" spans="1:16" ht="25.5">
      <c r="A65" s="148"/>
      <c r="B65" s="50" t="s">
        <v>53</v>
      </c>
      <c r="C65" s="98">
        <f t="shared" ref="C65:N65" si="42">C10+C13+C16+C19+C22+C25+C28+C31</f>
        <v>1910212.8399999999</v>
      </c>
      <c r="D65" s="98">
        <f t="shared" si="42"/>
        <v>1599693.45</v>
      </c>
      <c r="E65" s="98">
        <f t="shared" si="42"/>
        <v>1730637</v>
      </c>
      <c r="F65" s="98">
        <f t="shared" si="42"/>
        <v>1681816.2</v>
      </c>
      <c r="G65" s="98">
        <f t="shared" si="42"/>
        <v>1774661.43</v>
      </c>
      <c r="H65" s="98">
        <f t="shared" si="42"/>
        <v>1835695</v>
      </c>
      <c r="I65" s="98">
        <f t="shared" si="42"/>
        <v>0</v>
      </c>
      <c r="J65" s="98">
        <f t="shared" si="42"/>
        <v>0</v>
      </c>
      <c r="K65" s="98">
        <f t="shared" si="42"/>
        <v>0</v>
      </c>
      <c r="L65" s="98">
        <f t="shared" si="42"/>
        <v>0</v>
      </c>
      <c r="M65" s="98">
        <f t="shared" si="42"/>
        <v>0</v>
      </c>
      <c r="N65" s="38">
        <f t="shared" si="42"/>
        <v>0</v>
      </c>
      <c r="O65" s="3"/>
      <c r="P65" s="5"/>
    </row>
    <row r="66" spans="1:16" ht="25.5">
      <c r="A66" s="148"/>
      <c r="B66" s="50" t="s">
        <v>54</v>
      </c>
      <c r="C66" s="39">
        <f t="shared" ref="C66:D66" si="43">SUM(C58:C62)</f>
        <v>4252071</v>
      </c>
      <c r="D66" s="39">
        <f t="shared" si="43"/>
        <v>4194849</v>
      </c>
      <c r="E66" s="39">
        <f t="shared" ref="E66:G66" si="44">SUM(E58:E62)</f>
        <v>4562140</v>
      </c>
      <c r="F66" s="39">
        <f>SUM(F58:F62)</f>
        <v>4246388</v>
      </c>
      <c r="G66" s="39">
        <f t="shared" si="44"/>
        <v>4564637</v>
      </c>
      <c r="H66" s="39">
        <f>SUM(H58:H62)</f>
        <v>3911451</v>
      </c>
      <c r="I66" s="39">
        <f t="shared" ref="I66:J66" si="45">SUM(I58:I62)</f>
        <v>0</v>
      </c>
      <c r="J66" s="39">
        <f t="shared" si="45"/>
        <v>0</v>
      </c>
      <c r="K66" s="39">
        <f>SUM(K58:K62)</f>
        <v>0</v>
      </c>
      <c r="L66" s="39">
        <f t="shared" ref="L66:N66" si="46">SUM(L58:L62)</f>
        <v>0</v>
      </c>
      <c r="M66" s="39">
        <f>SUM(M58:M62)</f>
        <v>0</v>
      </c>
      <c r="N66" s="39">
        <f t="shared" si="46"/>
        <v>0</v>
      </c>
      <c r="O66" s="3"/>
      <c r="P66" s="5"/>
    </row>
    <row r="67" spans="1:16" ht="17.45" customHeight="1" thickBot="1">
      <c r="A67" s="149"/>
      <c r="B67" s="51" t="s">
        <v>55</v>
      </c>
      <c r="C67" s="41">
        <f t="shared" ref="C67:G67" si="47">SUM(C64:C66)</f>
        <v>53861876.710470662</v>
      </c>
      <c r="D67" s="41">
        <f t="shared" si="47"/>
        <v>46814697.490000002</v>
      </c>
      <c r="E67" s="41">
        <f t="shared" si="47"/>
        <v>49717064.689999998</v>
      </c>
      <c r="F67" s="41">
        <f t="shared" si="47"/>
        <v>50499205.990000002</v>
      </c>
      <c r="G67" s="41">
        <f t="shared" si="47"/>
        <v>51380474.910922453</v>
      </c>
      <c r="H67" s="41">
        <f>SUM(H64:H66)</f>
        <v>50911356.850000001</v>
      </c>
      <c r="I67" s="41">
        <f t="shared" ref="I67:J67" si="48">SUM(I64:I66)</f>
        <v>0</v>
      </c>
      <c r="J67" s="41">
        <f t="shared" si="48"/>
        <v>0</v>
      </c>
      <c r="K67" s="41">
        <f>SUM(K64:K66)</f>
        <v>0</v>
      </c>
      <c r="L67" s="41">
        <f t="shared" ref="L67:N67" si="49">SUM(L64:L66)</f>
        <v>0</v>
      </c>
      <c r="M67" s="41">
        <f>SUM(M64:M66)</f>
        <v>0</v>
      </c>
      <c r="N67" s="41">
        <f t="shared" si="49"/>
        <v>0</v>
      </c>
      <c r="O67" s="3"/>
      <c r="P67" s="5"/>
    </row>
    <row r="68" spans="1:16" ht="17.45" customHeight="1" thickTop="1" thickBot="1">
      <c r="A68" s="42"/>
      <c r="B68" s="5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45" customHeight="1" thickTop="1">
      <c r="A69" s="147" t="s">
        <v>56</v>
      </c>
      <c r="B69" s="53" t="s">
        <v>15</v>
      </c>
      <c r="C69" s="36">
        <f>C64/31</f>
        <v>1538696.544208731</v>
      </c>
      <c r="D69" s="36">
        <f>D64/28</f>
        <v>1465005.5371428572</v>
      </c>
      <c r="E69" s="36">
        <f>E64/31</f>
        <v>1400783.4738709677</v>
      </c>
      <c r="F69" s="36">
        <f>F64/30</f>
        <v>1485700.0596666667</v>
      </c>
      <c r="G69" s="36">
        <f>G64/31</f>
        <v>1452941.17680395</v>
      </c>
      <c r="H69" s="36">
        <f>H64/30</f>
        <v>1505473.6950000001</v>
      </c>
      <c r="I69" s="36">
        <f t="shared" ref="I69:J71" si="50">I64/31</f>
        <v>0</v>
      </c>
      <c r="J69" s="36">
        <f t="shared" si="50"/>
        <v>0</v>
      </c>
      <c r="K69" s="36">
        <f>K64/30</f>
        <v>0</v>
      </c>
      <c r="L69" s="36">
        <f t="shared" ref="L69:N69" si="51">L64/31</f>
        <v>0</v>
      </c>
      <c r="M69" s="36">
        <f>M64/30</f>
        <v>0</v>
      </c>
      <c r="N69" s="36">
        <f t="shared" si="51"/>
        <v>0</v>
      </c>
      <c r="O69" s="3"/>
    </row>
    <row r="70" spans="1:16" ht="25.5">
      <c r="A70" s="148"/>
      <c r="B70" s="50" t="s">
        <v>53</v>
      </c>
      <c r="C70" s="39">
        <f t="shared" ref="C70:C71" si="52">C65/31</f>
        <v>61619.76903225806</v>
      </c>
      <c r="D70" s="39">
        <f>D65/28</f>
        <v>57131.908928571429</v>
      </c>
      <c r="E70" s="39">
        <f>E65/31</f>
        <v>55827</v>
      </c>
      <c r="F70" s="39">
        <f>F65/30</f>
        <v>56060.54</v>
      </c>
      <c r="G70" s="39">
        <f>G65/31</f>
        <v>57247.142903225802</v>
      </c>
      <c r="H70" s="39">
        <f>H65/30</f>
        <v>61189.833333333336</v>
      </c>
      <c r="I70" s="39">
        <f t="shared" si="50"/>
        <v>0</v>
      </c>
      <c r="J70" s="39">
        <f t="shared" si="50"/>
        <v>0</v>
      </c>
      <c r="K70" s="39">
        <f>K65/30</f>
        <v>0</v>
      </c>
      <c r="L70" s="39">
        <f t="shared" ref="L70:N70" si="53">L65/31</f>
        <v>0</v>
      </c>
      <c r="M70" s="39">
        <f>M65/30</f>
        <v>0</v>
      </c>
      <c r="N70" s="39">
        <f t="shared" si="53"/>
        <v>0</v>
      </c>
      <c r="O70" s="3"/>
    </row>
    <row r="71" spans="1:16" ht="25.5">
      <c r="A71" s="148"/>
      <c r="B71" s="50" t="s">
        <v>54</v>
      </c>
      <c r="C71" s="39">
        <f t="shared" si="52"/>
        <v>137163.5806451613</v>
      </c>
      <c r="D71" s="39">
        <f>D66/28</f>
        <v>149816.03571428571</v>
      </c>
      <c r="E71" s="39">
        <f>E66/31</f>
        <v>147165.80645161291</v>
      </c>
      <c r="F71" s="39">
        <f>F66/30</f>
        <v>141546.26666666666</v>
      </c>
      <c r="G71" s="39">
        <f>G66/31</f>
        <v>147246.35483870967</v>
      </c>
      <c r="H71" s="39">
        <f>H66/30</f>
        <v>130381.7</v>
      </c>
      <c r="I71" s="39">
        <f t="shared" si="50"/>
        <v>0</v>
      </c>
      <c r="J71" s="39">
        <f t="shared" si="50"/>
        <v>0</v>
      </c>
      <c r="K71" s="39">
        <f>K66/30</f>
        <v>0</v>
      </c>
      <c r="L71" s="39">
        <f t="shared" ref="L71:N71" si="54">L66/31</f>
        <v>0</v>
      </c>
      <c r="M71" s="39">
        <f>M66/30</f>
        <v>0</v>
      </c>
      <c r="N71" s="39">
        <f t="shared" si="54"/>
        <v>0</v>
      </c>
      <c r="O71" s="3"/>
    </row>
    <row r="72" spans="1:16" ht="17.45" customHeight="1" thickBot="1">
      <c r="A72" s="149"/>
      <c r="B72" s="40" t="s">
        <v>55</v>
      </c>
      <c r="C72" s="41">
        <f t="shared" ref="C72:D72" si="55">SUM(C69:C71)</f>
        <v>1737479.8938861503</v>
      </c>
      <c r="D72" s="41">
        <f t="shared" si="55"/>
        <v>1671953.4817857144</v>
      </c>
      <c r="E72" s="41">
        <f t="shared" ref="E72:F72" si="56">SUM(E69:E71)</f>
        <v>1603776.2803225806</v>
      </c>
      <c r="F72" s="41">
        <f t="shared" si="56"/>
        <v>1683306.8663333333</v>
      </c>
      <c r="G72" s="41">
        <f t="shared" ref="G72:H72" si="57">SUM(G69:G71)</f>
        <v>1657434.6745458853</v>
      </c>
      <c r="H72" s="41">
        <f t="shared" si="57"/>
        <v>1697045.2283333333</v>
      </c>
      <c r="I72" s="41">
        <f t="shared" ref="I72:K72" si="58">SUM(I69:I71)</f>
        <v>0</v>
      </c>
      <c r="J72" s="41">
        <f t="shared" si="58"/>
        <v>0</v>
      </c>
      <c r="K72" s="41">
        <f t="shared" si="58"/>
        <v>0</v>
      </c>
      <c r="L72" s="41">
        <f t="shared" ref="L72:M72" si="59">SUM(L69:L71)</f>
        <v>0</v>
      </c>
      <c r="M72" s="41">
        <f t="shared" si="59"/>
        <v>0</v>
      </c>
      <c r="N72" s="41">
        <f t="shared" ref="N72" si="60">SUM(N69:N71)</f>
        <v>0</v>
      </c>
      <c r="O72" s="3"/>
    </row>
    <row r="73" spans="1:16" ht="9.9499999999999993" customHeight="1" thickTop="1">
      <c r="C73" s="3"/>
      <c r="D73" s="45"/>
      <c r="E73" s="3"/>
      <c r="F73" s="45"/>
      <c r="G73" s="45"/>
      <c r="H73" s="3"/>
      <c r="I73" s="3"/>
      <c r="J73" s="3"/>
      <c r="K73" s="3"/>
      <c r="L73" s="3"/>
      <c r="M73" s="3"/>
      <c r="N73" s="3"/>
    </row>
    <row r="74" spans="1:16" ht="14.65">
      <c r="A74" s="99" t="s">
        <v>59</v>
      </c>
      <c r="D74" s="44"/>
      <c r="E74" s="44"/>
      <c r="F74" s="44"/>
      <c r="G74" s="3"/>
      <c r="H74" s="138"/>
      <c r="I74" s="138"/>
      <c r="J74" s="3"/>
      <c r="K74" s="3"/>
      <c r="L74" s="3"/>
      <c r="M74" s="3"/>
      <c r="N74" s="3"/>
    </row>
    <row r="75" spans="1:16" ht="6.95" customHeight="1">
      <c r="A75" s="99"/>
      <c r="D75" s="44"/>
      <c r="E75" s="44"/>
      <c r="F75" s="44"/>
      <c r="G75" s="3"/>
      <c r="H75" s="3"/>
      <c r="I75" s="3"/>
      <c r="J75" s="3"/>
      <c r="K75" s="3"/>
      <c r="L75" s="3"/>
      <c r="M75" s="3"/>
      <c r="N75" s="3"/>
    </row>
    <row r="76" spans="1:16" ht="13.35" customHeight="1">
      <c r="A76" s="100" t="s">
        <v>62</v>
      </c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5"/>
      <c r="O76" s="5"/>
    </row>
    <row r="77" spans="1:16" ht="6.6" customHeight="1">
      <c r="A77" s="100"/>
      <c r="D77" s="44"/>
      <c r="E77" s="44"/>
      <c r="F77" s="44"/>
      <c r="G77" s="3"/>
      <c r="H77" s="3"/>
      <c r="I77" s="3"/>
      <c r="J77" s="3"/>
      <c r="K77" s="3"/>
      <c r="L77" s="3"/>
      <c r="M77" s="3"/>
      <c r="N77" s="3"/>
    </row>
    <row r="78" spans="1:16" ht="18.600000000000001" customHeight="1">
      <c r="A78" s="139" t="s">
        <v>60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5"/>
    </row>
    <row r="79" spans="1:16" ht="7.5" customHeight="1">
      <c r="A79" s="130"/>
      <c r="B79" s="131"/>
      <c r="C79" s="131"/>
      <c r="D79" s="132"/>
      <c r="E79" s="132"/>
      <c r="F79" s="132"/>
      <c r="G79" s="132"/>
      <c r="H79" s="132"/>
      <c r="I79" s="132"/>
      <c r="J79" s="132"/>
      <c r="K79" s="132"/>
      <c r="L79" s="132"/>
      <c r="M79" s="133"/>
      <c r="N79" s="134"/>
      <c r="O79" s="5"/>
    </row>
    <row r="80" spans="1:16" ht="14.65">
      <c r="A80" s="135" t="s">
        <v>61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</row>
    <row r="81" spans="3:15" ht="9.75" customHeight="1">
      <c r="C81" s="44"/>
      <c r="D81" s="44"/>
      <c r="E81" s="44"/>
      <c r="F81" s="44"/>
      <c r="G81" s="44"/>
      <c r="H81" s="44"/>
      <c r="I81" s="44"/>
      <c r="J81" s="44"/>
      <c r="K81" s="46"/>
      <c r="L81" s="44"/>
      <c r="M81" s="45"/>
      <c r="N81" s="5"/>
      <c r="O81" s="5"/>
    </row>
    <row r="82" spans="3:15">
      <c r="C82" s="43"/>
      <c r="D82" s="44"/>
      <c r="E82" s="46"/>
      <c r="F82" s="44"/>
      <c r="G82" s="44"/>
      <c r="H82" s="44"/>
      <c r="I82" s="44"/>
      <c r="J82" s="44"/>
      <c r="K82" s="44"/>
      <c r="L82" s="44"/>
    </row>
    <row r="83" spans="3:15">
      <c r="C83" s="43"/>
      <c r="D83" s="44"/>
      <c r="E83" s="46"/>
      <c r="F83" s="44"/>
      <c r="G83" s="44"/>
      <c r="H83" s="44"/>
      <c r="I83" s="44"/>
      <c r="J83" s="44"/>
      <c r="K83" s="44"/>
      <c r="L83" s="44"/>
    </row>
    <row r="84" spans="3:15">
      <c r="C84" s="43"/>
      <c r="D84" s="44"/>
      <c r="E84" s="46"/>
      <c r="F84" s="44"/>
      <c r="G84" s="44"/>
      <c r="H84" s="44"/>
      <c r="I84" s="44"/>
      <c r="J84" s="46"/>
      <c r="K84" s="44"/>
      <c r="L84" s="44"/>
    </row>
    <row r="85" spans="3:15">
      <c r="C85" s="43"/>
      <c r="D85" s="44"/>
      <c r="E85" s="46"/>
      <c r="F85" s="44"/>
      <c r="G85" s="44"/>
      <c r="H85" s="44"/>
      <c r="I85" s="44"/>
      <c r="J85" s="44"/>
      <c r="K85" s="44"/>
      <c r="L85" s="44"/>
    </row>
    <row r="86" spans="3:15">
      <c r="C86" s="43"/>
      <c r="D86" s="44"/>
      <c r="E86" s="46"/>
      <c r="F86" s="44"/>
      <c r="G86" s="44"/>
      <c r="H86" s="44"/>
      <c r="I86" s="44"/>
      <c r="J86" s="44"/>
      <c r="K86" s="44"/>
      <c r="L86" s="44"/>
    </row>
    <row r="87" spans="3:15">
      <c r="C87" s="43"/>
      <c r="D87" s="44"/>
      <c r="E87" s="46"/>
      <c r="F87" s="44"/>
      <c r="G87" s="44"/>
      <c r="H87" s="44"/>
      <c r="I87" s="44"/>
      <c r="J87" s="44"/>
      <c r="K87" s="44"/>
      <c r="L87" s="44"/>
    </row>
    <row r="88" spans="3:15">
      <c r="C88" s="43"/>
      <c r="D88" s="44"/>
      <c r="E88" s="46"/>
      <c r="F88" s="44"/>
      <c r="G88" s="44"/>
      <c r="H88" s="44"/>
      <c r="I88" s="44"/>
      <c r="J88" s="44"/>
      <c r="K88" s="44"/>
      <c r="L88" s="44"/>
    </row>
    <row r="89" spans="3:15">
      <c r="C89" s="43"/>
      <c r="D89" s="44"/>
      <c r="E89" s="46"/>
      <c r="F89" s="44"/>
      <c r="G89" s="44"/>
      <c r="H89" s="44"/>
      <c r="I89" s="44"/>
      <c r="J89" s="44"/>
      <c r="K89" s="44"/>
      <c r="L89" s="44"/>
    </row>
    <row r="90" spans="3:15">
      <c r="C90" s="43"/>
      <c r="D90" s="44"/>
      <c r="E90" s="46"/>
      <c r="F90" s="44"/>
      <c r="G90" s="44"/>
      <c r="H90" s="44"/>
      <c r="I90" s="44"/>
      <c r="J90" s="44"/>
      <c r="K90" s="44"/>
      <c r="L90" s="44"/>
    </row>
    <row r="91" spans="3:15">
      <c r="C91" s="43"/>
      <c r="D91" s="44"/>
      <c r="E91" s="46"/>
      <c r="F91" s="44"/>
      <c r="G91" s="44"/>
      <c r="H91" s="44"/>
      <c r="I91" s="44"/>
      <c r="J91" s="44"/>
      <c r="K91" s="44"/>
      <c r="L91" s="44"/>
    </row>
    <row r="92" spans="3:15">
      <c r="C92" s="43"/>
      <c r="D92" s="44"/>
      <c r="E92" s="46"/>
      <c r="F92" s="44"/>
      <c r="G92" s="44"/>
      <c r="H92" s="44"/>
      <c r="I92" s="44"/>
      <c r="J92" s="44"/>
      <c r="K92" s="44"/>
      <c r="L92" s="44"/>
    </row>
    <row r="93" spans="3:15">
      <c r="C93" s="43"/>
      <c r="D93" s="44"/>
      <c r="E93" s="46"/>
      <c r="F93" s="44"/>
      <c r="G93" s="44"/>
      <c r="H93" s="44"/>
      <c r="I93" s="44"/>
      <c r="J93" s="44"/>
      <c r="K93" s="44"/>
      <c r="L93" s="44"/>
    </row>
    <row r="94" spans="3:15">
      <c r="C94" s="43"/>
      <c r="D94" s="44"/>
      <c r="E94" s="46"/>
      <c r="F94" s="44"/>
      <c r="G94" s="44"/>
      <c r="H94" s="44"/>
      <c r="I94" s="44"/>
      <c r="J94" s="44"/>
      <c r="K94" s="44"/>
      <c r="L94" s="44"/>
    </row>
    <row r="95" spans="3:15">
      <c r="C95" s="43"/>
      <c r="D95" s="44"/>
      <c r="E95" s="46"/>
      <c r="F95" s="44"/>
      <c r="G95" s="44"/>
      <c r="H95" s="44"/>
      <c r="I95" s="44"/>
      <c r="J95" s="44"/>
      <c r="K95" s="44"/>
      <c r="L95" s="44"/>
    </row>
    <row r="99" spans="3:12"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4" spans="3:12">
      <c r="C104" s="48"/>
      <c r="D104" s="48"/>
      <c r="E104" s="48"/>
    </row>
    <row r="105" spans="3:12">
      <c r="C105" s="49"/>
      <c r="D105" s="49"/>
      <c r="E105" s="49"/>
    </row>
    <row r="106" spans="3:12">
      <c r="C106" s="49"/>
      <c r="D106" s="49"/>
      <c r="E106" s="49"/>
    </row>
    <row r="107" spans="3:12">
      <c r="C107" s="49"/>
      <c r="D107" s="49"/>
      <c r="E107" s="49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3046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Abdulrahman Idris</cp:lastModifiedBy>
  <cp:revision/>
  <cp:lastPrinted>2025-05-09T18:31:35Z</cp:lastPrinted>
  <dcterms:created xsi:type="dcterms:W3CDTF">2020-09-07T16:25:25Z</dcterms:created>
  <dcterms:modified xsi:type="dcterms:W3CDTF">2025-07-12T21:40:09Z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