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5/"/>
    </mc:Choice>
  </mc:AlternateContent>
  <xr:revisionPtr revIDLastSave="90" documentId="13_ncr:1_{2FEACB2A-20A8-4780-9156-8ABC2E1CB5F8}" xr6:coauthVersionLast="47" xr6:coauthVersionMax="47" xr10:uidLastSave="{61345511-95CB-46BB-8BBA-0D0E33CFD1B7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D71" i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<sst xmlns="http://schemas.openxmlformats.org/spreadsheetml/2006/main" count="131" uniqueCount="63">
  <si>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</si>
  <si>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</si>
  <si>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</si>
  <si>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</si>
  <si>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</si>
  <si>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</si>
  <si>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</si>
  <si>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</si>
  <si>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</si>
  <si>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</si>
  <si>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</si>
  <si>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</si>
  <si>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</si>
  <si>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</si>
  <si>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</si>
  <si>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</si>
  <si>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</si>
  <si>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</si>
  <si>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</si>
  <si>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</si>
  <si>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</si>
  <si>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</si>
  <si>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</si>
  <si>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</si>
  <si>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</si>
  <si>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</si>
  <si>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</si>
  <si>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</si>
  <si>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</si>
  <si>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</si>
  <si>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</si>
  <si>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</si>
  <si>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</si>
  <si>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</si>
  <si>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</si>
  <si>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</si>
  <si>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</si>
  <si>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</si>
  <si>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</si>
  <si>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</si>
  <si>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</si>
  <si>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</si>
  <si>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</si>
  <si>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</si>
  <si>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</si>
  <si>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</si>
  <si>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</si>
  <si>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</si>
  <si>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</si>
  <si>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</si>
  <si>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</si>
  <si>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</si>
  <si>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</si>
  <si>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</si>
  <si>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</si>
  <si>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</si>
  <si>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</si>
  <si>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OYO / OBODO</t>
  </si>
  <si>
    <t>OTAKPIPO</t>
  </si>
  <si>
    <t>Remarks on October Production:</t>
  </si>
  <si>
    <t xml:space="preserve">1. Lowest and Peak Combined crude oil and Condensate Production in October  were 1.53 million bopd and 1.72 million bopd respectively </t>
  </si>
  <si>
    <t xml:space="preserve">2. Daily average production in October was 1,597,199 barrels per day, comprising of both Crude oil (1,401,171 bopd) and condensate (196,028 bopd) </t>
  </si>
  <si>
    <t xml:space="preserve"> 3. The average crude oil production of October was 93%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</si>
</sst>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54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166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6" fontId="51" fillId="2" borderId="1" xfId="1" applyNumberFormat="1" applyFont="1" applyFill="1" applyBorder="1"/>
    <xf numFmtId="166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166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6" fontId="55" fillId="4" borderId="6" xfId="0" applyNumberFormat="1" applyFont="1" applyFill="1" applyBorder="1"/>
    <xf numFmtId="166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2" borderId="25" xfId="0" applyNumberFormat="1" applyFont="1" applyFill="1" applyBorder="1"/>
    <xf numFmtId="166" fontId="51" fillId="3" borderId="9" xfId="1" applyNumberFormat="1" applyFont="1" applyFill="1" applyBorder="1"/>
    <xf numFmtId="166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166" fontId="51" fillId="5" borderId="4" xfId="1" applyNumberFormat="1" applyFont="1" applyFill="1" applyBorder="1"/>
    <xf numFmtId="166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6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6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166" fontId="51" fillId="0" borderId="6" xfId="0" applyNumberFormat="1" applyFont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1" fillId="0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166" fontId="51" fillId="0" borderId="6" xfId="0" applyNumberFormat="1" applyFont="1" applyBorder="1" applyAlignment="1">
      <alignment horizontal="left"/>
    </xf>
    <xf numFmtId="0" fontId="53" fillId="2" borderId="2" xfId="0" applyFont="1" applyFill="1" applyBorder="1"/>
    <xf numFmtId="166" fontId="51" fillId="2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166" fontId="51" fillId="2" borderId="18" xfId="1" applyNumberFormat="1" applyFont="1" applyFill="1" applyBorder="1" applyAlignment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166" fontId="51" fillId="2" borderId="32" xfId="1" applyNumberFormat="1" applyFont="1" applyFill="1" applyBorder="1" applyAlignment="1"/>
    <xf numFmtId="0" fontId="52" fillId="2" borderId="21" xfId="2" applyFont="1" applyFill="1" applyBorder="1"/>
    <xf numFmtId="166" fontId="51" fillId="2" borderId="22" xfId="1" applyNumberFormat="1" applyFont="1" applyFill="1" applyBorder="1" applyAlignment="1"/>
    <xf numFmtId="0" fontId="52" fillId="5" borderId="4" xfId="2" applyFont="1" applyFill="1" applyBorder="1"/>
    <xf numFmtId="0" fontId="52" fillId="5" borderId="22" xfId="2" applyFont="1" applyFill="1" applyBorder="1"/>
    <xf numFmtId="166" fontId="51" fillId="5" borderId="22" xfId="1" applyNumberFormat="1" applyFont="1" applyFill="1" applyBorder="1" applyAlignment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70" zoomScaleNormal="85" zoomScaleSheetLayoutView="175" workbookViewId="0">
      <pane xSplit="2" ySplit="8" topLeftCell="C58" activePane="bottomRight" state="frozen"/>
      <selection pane="topRight" activeCell="C1" sqref="C1"/>
      <selection pane="bottomLeft" activeCell="A4" sqref="A4"/>
      <selection pane="bottomRight" activeCell="G65" sqref="G65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5" width="12.53125" style="2" customWidth="1"/>
    <col min="6" max="6" width="13.1328125" style="2" customWidth="1"/>
    <col min="7" max="7" width="12.796875" style="2" customWidth="1"/>
    <col min="8" max="8" width="13" style="2" customWidth="1"/>
    <col min="9" max="9" width="13.33203125" style="2" customWidth="1"/>
    <col min="10" max="10" width="13.3984375" style="2" customWidth="1"/>
    <col min="11" max="11" width="12.6640625" style="2" customWidth="1"/>
    <col min="12" max="12" width="14.46484375" style="2" customWidth="1"/>
    <col min="13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7" spans="1:17" ht="35.1" customHeight="1">
      <c r="B7" s="137" t="s">
        <v>56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 ht="13.5" thickBot="1">
      <c r="A8" s="91" t="s">
        <v>0</v>
      </c>
      <c r="B8" s="92" t="s">
        <v>1</v>
      </c>
      <c r="C8" s="93" t="s">
        <v>2</v>
      </c>
      <c r="D8" s="93" t="s">
        <v>3</v>
      </c>
      <c r="E8" s="93" t="s">
        <v>4</v>
      </c>
      <c r="F8" s="93" t="s">
        <v>5</v>
      </c>
      <c r="G8" s="93" t="s">
        <v>6</v>
      </c>
      <c r="H8" s="93" t="s">
        <v>7</v>
      </c>
      <c r="I8" s="93" t="s">
        <v>8</v>
      </c>
      <c r="J8" s="93" t="s">
        <v>9</v>
      </c>
      <c r="K8" s="93" t="s">
        <v>10</v>
      </c>
      <c r="L8" s="93" t="s">
        <v>11</v>
      </c>
      <c r="M8" s="93" t="s">
        <v>12</v>
      </c>
      <c r="N8" s="93" t="s">
        <v>13</v>
      </c>
    </row>
    <row r="9" spans="1:17" ht="17.45" customHeight="1" thickTop="1">
      <c r="A9" s="138" t="s">
        <v>14</v>
      </c>
      <c r="B9" s="52" t="s">
        <v>15</v>
      </c>
      <c r="C9" s="99">
        <v>7570172.8200000003</v>
      </c>
      <c r="D9" s="113">
        <v>5892185.04</v>
      </c>
      <c r="E9" s="113">
        <v>7360737.6899999995</v>
      </c>
      <c r="F9" s="126">
        <v>7079232.8199999994</v>
      </c>
      <c r="G9" s="117">
        <v>6673050.4800000004</v>
      </c>
      <c r="H9" s="117">
        <v>6625911.71</v>
      </c>
      <c r="I9" s="128">
        <v>7567542.0000000009</v>
      </c>
      <c r="J9" s="117">
        <v>5850189.8499999996</v>
      </c>
      <c r="K9" s="117">
        <v>5924385</v>
      </c>
      <c r="L9" s="117">
        <v>7535314.540000001</v>
      </c>
      <c r="M9" s="53"/>
      <c r="N9" s="4"/>
      <c r="O9" s="3"/>
      <c r="P9" s="5"/>
    </row>
    <row r="10" spans="1:17" ht="17.45" customHeight="1">
      <c r="A10" s="139"/>
      <c r="B10" s="54" t="s">
        <v>16</v>
      </c>
      <c r="C10" s="100">
        <v>574014.6</v>
      </c>
      <c r="D10" s="114">
        <v>475882.44999999995</v>
      </c>
      <c r="E10" s="114">
        <v>290820</v>
      </c>
      <c r="F10" s="100">
        <v>326253.2</v>
      </c>
      <c r="G10" s="116">
        <v>423240.85</v>
      </c>
      <c r="H10" s="116">
        <v>542024</v>
      </c>
      <c r="I10" s="129">
        <v>507637.3</v>
      </c>
      <c r="J10" s="116">
        <v>418278</v>
      </c>
      <c r="K10" s="116">
        <v>393815</v>
      </c>
      <c r="L10" s="116">
        <v>399508.76</v>
      </c>
      <c r="M10" s="56"/>
      <c r="N10" s="7"/>
      <c r="O10" s="3"/>
      <c r="P10" s="5"/>
    </row>
    <row r="11" spans="1:17" ht="17.45" customHeight="1" thickBot="1">
      <c r="A11" s="140"/>
      <c r="B11" s="8" t="s">
        <v>17</v>
      </c>
      <c r="C11" s="57">
        <f t="shared" ref="C11:D11" si="0">C9+C10</f>
        <v>8144187.4199999999</v>
      </c>
      <c r="D11" s="58">
        <f t="shared" si="0"/>
        <v>6368067.4900000002</v>
      </c>
      <c r="E11" s="58">
        <f t="shared" ref="E11:F11" si="1">E9+E10</f>
        <v>7651557.6899999995</v>
      </c>
      <c r="F11" s="57">
        <f t="shared" si="1"/>
        <v>7405486.0199999996</v>
      </c>
      <c r="G11" s="57">
        <f t="shared" ref="G11:H11" si="2">G9+G10</f>
        <v>7096291.3300000001</v>
      </c>
      <c r="H11" s="57">
        <f t="shared" si="2"/>
        <v>7167935.71</v>
      </c>
      <c r="I11" s="9">
        <f>I9+I10</f>
        <v>8075179.3000000007</v>
      </c>
      <c r="J11" s="57">
        <f t="shared" ref="J11:K11" si="3">J9+J10</f>
        <v>6268467.8499999996</v>
      </c>
      <c r="K11" s="57">
        <f t="shared" si="3"/>
        <v>6318200</v>
      </c>
      <c r="L11" s="57">
        <f t="shared" ref="L11:N11" si="4">L9+L10</f>
        <v>7934823.3000000007</v>
      </c>
      <c r="M11" s="57">
        <f t="shared" si="4"/>
        <v>0</v>
      </c>
      <c r="N11" s="9">
        <f t="shared" si="4"/>
        <v>0</v>
      </c>
      <c r="O11" s="3"/>
      <c r="P11" s="5"/>
      <c r="Q11" s="10"/>
    </row>
    <row r="12" spans="1:17" ht="17.45" customHeight="1" thickTop="1">
      <c r="A12" s="138" t="s">
        <v>18</v>
      </c>
      <c r="B12" s="52" t="s">
        <v>15</v>
      </c>
      <c r="C12" s="101">
        <v>860312</v>
      </c>
      <c r="D12" s="115">
        <v>726912</v>
      </c>
      <c r="E12" s="118">
        <v>937437</v>
      </c>
      <c r="F12" s="115">
        <v>619261</v>
      </c>
      <c r="G12" s="115">
        <v>857711</v>
      </c>
      <c r="H12" s="115">
        <v>710231</v>
      </c>
      <c r="I12" s="115">
        <v>820821</v>
      </c>
      <c r="J12" s="115">
        <v>846393</v>
      </c>
      <c r="K12" s="115">
        <v>935010</v>
      </c>
      <c r="L12" s="115">
        <v>946439</v>
      </c>
      <c r="M12" s="59"/>
      <c r="N12" s="94"/>
      <c r="O12" s="3"/>
      <c r="P12" s="5"/>
      <c r="Q12" s="10"/>
    </row>
    <row r="13" spans="1:17" ht="17.45" customHeight="1">
      <c r="A13" s="139"/>
      <c r="B13" s="54" t="s">
        <v>16</v>
      </c>
      <c r="C13" s="100">
        <v>190629</v>
      </c>
      <c r="D13" s="116">
        <v>149116</v>
      </c>
      <c r="E13" s="116">
        <v>180191</v>
      </c>
      <c r="F13" s="116">
        <v>127826</v>
      </c>
      <c r="G13" s="116">
        <v>175028</v>
      </c>
      <c r="H13" s="116">
        <v>167744</v>
      </c>
      <c r="I13" s="116">
        <v>294502</v>
      </c>
      <c r="J13" s="116">
        <v>309192</v>
      </c>
      <c r="K13" s="116">
        <v>217677</v>
      </c>
      <c r="L13" s="116">
        <v>220768</v>
      </c>
      <c r="M13" s="56"/>
      <c r="N13" s="95"/>
      <c r="O13" s="3"/>
      <c r="P13" s="5"/>
      <c r="Q13" s="10"/>
    </row>
    <row r="14" spans="1:17" ht="17.45" customHeight="1" thickBot="1">
      <c r="A14" s="140"/>
      <c r="B14" s="8" t="s">
        <v>17</v>
      </c>
      <c r="C14" s="57">
        <f t="shared" ref="C14:D14" si="5">C12+C13</f>
        <v>1050941</v>
      </c>
      <c r="D14" s="57">
        <f t="shared" si="5"/>
        <v>876028</v>
      </c>
      <c r="E14" s="57">
        <f t="shared" ref="E14:F14" si="6">E12+E13</f>
        <v>1117628</v>
      </c>
      <c r="F14" s="57">
        <f t="shared" si="6"/>
        <v>747087</v>
      </c>
      <c r="G14" s="57">
        <f t="shared" ref="G14:H14" si="7">G12+G13</f>
        <v>1032739</v>
      </c>
      <c r="H14" s="57">
        <f t="shared" si="7"/>
        <v>877975</v>
      </c>
      <c r="I14" s="57">
        <f t="shared" ref="I14:K14" si="8">I12+I13</f>
        <v>1115323</v>
      </c>
      <c r="J14" s="57">
        <f t="shared" si="8"/>
        <v>1155585</v>
      </c>
      <c r="K14" s="57">
        <f t="shared" si="8"/>
        <v>1152687</v>
      </c>
      <c r="L14" s="57">
        <f t="shared" ref="L14:N14" si="9">L12+L13</f>
        <v>1167207</v>
      </c>
      <c r="M14" s="57">
        <f t="shared" si="9"/>
        <v>0</v>
      </c>
      <c r="N14" s="9">
        <f t="shared" si="9"/>
        <v>0</v>
      </c>
      <c r="O14" s="3"/>
      <c r="P14" s="5"/>
      <c r="Q14" s="10"/>
    </row>
    <row r="15" spans="1:17" ht="17.45" customHeight="1" thickTop="1">
      <c r="A15" s="141" t="s">
        <v>19</v>
      </c>
      <c r="B15" s="52" t="s">
        <v>15</v>
      </c>
      <c r="C15" s="99">
        <v>4580996.76</v>
      </c>
      <c r="D15" s="99">
        <v>4227836</v>
      </c>
      <c r="E15" s="99">
        <v>3504376</v>
      </c>
      <c r="F15" s="99">
        <v>4296506</v>
      </c>
      <c r="G15" s="99">
        <v>4921689.63</v>
      </c>
      <c r="H15" s="99">
        <v>5036322</v>
      </c>
      <c r="I15" s="99">
        <v>4503690</v>
      </c>
      <c r="J15" s="130">
        <v>4946259</v>
      </c>
      <c r="K15" s="99">
        <v>4640055.84</v>
      </c>
      <c r="L15" s="99">
        <v>2683664.75</v>
      </c>
      <c r="M15" s="11"/>
      <c r="N15" s="11"/>
      <c r="O15" s="3"/>
      <c r="P15" s="5"/>
      <c r="Q15" s="10"/>
    </row>
    <row r="16" spans="1:17" ht="17.45" customHeight="1">
      <c r="A16" s="142"/>
      <c r="B16" s="60" t="s">
        <v>20</v>
      </c>
      <c r="C16" s="102">
        <v>55999.24</v>
      </c>
      <c r="D16" s="102">
        <v>55197</v>
      </c>
      <c r="E16" s="102">
        <v>56460</v>
      </c>
      <c r="F16" s="102">
        <v>55062</v>
      </c>
      <c r="G16" s="102">
        <v>53306.37</v>
      </c>
      <c r="H16" s="102">
        <v>53284</v>
      </c>
      <c r="I16" s="102">
        <v>47463</v>
      </c>
      <c r="J16" s="131">
        <v>50510</v>
      </c>
      <c r="K16" s="102">
        <v>48737.16</v>
      </c>
      <c r="L16" s="102">
        <v>49125.25</v>
      </c>
      <c r="M16" s="61"/>
      <c r="N16" s="12"/>
      <c r="O16" s="3"/>
      <c r="P16" s="5"/>
      <c r="Q16" s="10"/>
    </row>
    <row r="17" spans="1:17" ht="17.45" customHeight="1" thickBot="1">
      <c r="A17" s="143"/>
      <c r="B17" s="8" t="s">
        <v>17</v>
      </c>
      <c r="C17" s="57">
        <f t="shared" ref="C17:D17" si="10">C15+C16</f>
        <v>4636996</v>
      </c>
      <c r="D17" s="57">
        <f t="shared" si="10"/>
        <v>4283033</v>
      </c>
      <c r="E17" s="57">
        <f t="shared" ref="E17:F17" si="11">E15+E16</f>
        <v>3560836</v>
      </c>
      <c r="F17" s="57">
        <f t="shared" si="11"/>
        <v>4351568</v>
      </c>
      <c r="G17" s="57">
        <f t="shared" ref="G17:H17" si="12">G15+G16</f>
        <v>4974996</v>
      </c>
      <c r="H17" s="57">
        <f t="shared" si="12"/>
        <v>5089606</v>
      </c>
      <c r="I17" s="57">
        <f t="shared" ref="I17:K17" si="13">I15+I16</f>
        <v>4551153</v>
      </c>
      <c r="J17" s="57">
        <f t="shared" si="13"/>
        <v>4996769</v>
      </c>
      <c r="K17" s="57">
        <f t="shared" si="13"/>
        <v>4688793</v>
      </c>
      <c r="L17" s="57">
        <f t="shared" ref="L17:N17" si="14">L15+L16</f>
        <v>2732790</v>
      </c>
      <c r="M17" s="57">
        <f t="shared" si="14"/>
        <v>0</v>
      </c>
      <c r="N17" s="9">
        <f t="shared" si="14"/>
        <v>0</v>
      </c>
      <c r="O17" s="57"/>
      <c r="P17" s="5"/>
      <c r="Q17" s="10"/>
    </row>
    <row r="18" spans="1:17" ht="17.45" customHeight="1" thickTop="1">
      <c r="A18" s="148" t="s">
        <v>21</v>
      </c>
      <c r="B18" s="62" t="s">
        <v>15</v>
      </c>
      <c r="C18" s="99">
        <v>7997419.2904706635</v>
      </c>
      <c r="D18" s="117">
        <v>6919400</v>
      </c>
      <c r="E18" s="117">
        <v>5798465</v>
      </c>
      <c r="F18" s="117">
        <v>8409658.9700000007</v>
      </c>
      <c r="G18" s="99">
        <v>7089537.3709224546</v>
      </c>
      <c r="H18" s="117">
        <v>7901129.1400000006</v>
      </c>
      <c r="I18" s="99">
        <v>8059799.0199999996</v>
      </c>
      <c r="J18" s="99">
        <v>8084120.6600000001</v>
      </c>
      <c r="K18" s="99">
        <v>6853851.8899999997</v>
      </c>
      <c r="L18" s="99">
        <v>8585208.0500000007</v>
      </c>
      <c r="M18" s="53"/>
      <c r="N18" s="11"/>
      <c r="O18" s="3"/>
      <c r="P18" s="5"/>
      <c r="Q18" s="10"/>
    </row>
    <row r="19" spans="1:17" ht="17.45" customHeight="1">
      <c r="A19" s="149"/>
      <c r="B19" s="63" t="s">
        <v>16</v>
      </c>
      <c r="C19" s="100">
        <v>864644</v>
      </c>
      <c r="D19" s="116">
        <v>832417</v>
      </c>
      <c r="E19" s="116">
        <v>977791</v>
      </c>
      <c r="F19" s="116">
        <v>947916</v>
      </c>
      <c r="G19" s="100">
        <v>987103.21</v>
      </c>
      <c r="H19" s="116">
        <v>944443</v>
      </c>
      <c r="I19" s="100">
        <v>980015.65999999992</v>
      </c>
      <c r="J19" s="100">
        <v>915239</v>
      </c>
      <c r="K19" s="100">
        <v>673607.2</v>
      </c>
      <c r="L19" s="100">
        <v>823814.51</v>
      </c>
      <c r="M19" s="56"/>
      <c r="N19" s="6"/>
      <c r="O19" s="3"/>
      <c r="P19" s="5"/>
      <c r="Q19" s="10"/>
    </row>
    <row r="20" spans="1:17" ht="17.45" customHeight="1" thickBot="1">
      <c r="A20" s="150"/>
      <c r="B20" s="13" t="s">
        <v>17</v>
      </c>
      <c r="C20" s="57">
        <f t="shared" ref="C20:D20" si="15">C18+C19</f>
        <v>8862063.2904706635</v>
      </c>
      <c r="D20" s="57">
        <f t="shared" si="15"/>
        <v>7751817</v>
      </c>
      <c r="E20" s="57">
        <f t="shared" ref="E20:F20" si="16">E18+E19</f>
        <v>6776256</v>
      </c>
      <c r="F20" s="57">
        <f t="shared" si="16"/>
        <v>9357574.9700000007</v>
      </c>
      <c r="G20" s="57">
        <f t="shared" ref="G20:H20" si="17">G18+G19</f>
        <v>8076640.5809224546</v>
      </c>
      <c r="H20" s="57">
        <f t="shared" si="17"/>
        <v>8845572.1400000006</v>
      </c>
      <c r="I20" s="57">
        <f t="shared" ref="I20:K20" si="18">I18+I19</f>
        <v>9039814.6799999997</v>
      </c>
      <c r="J20" s="57">
        <f t="shared" si="18"/>
        <v>8999359.6600000001</v>
      </c>
      <c r="K20" s="57">
        <f t="shared" si="18"/>
        <v>7527459.0899999999</v>
      </c>
      <c r="L20" s="57">
        <f t="shared" ref="L20:N20" si="19">L18+L19</f>
        <v>9409022.5600000005</v>
      </c>
      <c r="M20" s="57">
        <f t="shared" si="19"/>
        <v>0</v>
      </c>
      <c r="N20" s="9">
        <f t="shared" si="19"/>
        <v>0</v>
      </c>
      <c r="O20" s="3"/>
      <c r="P20" s="5"/>
      <c r="Q20" s="10"/>
    </row>
    <row r="21" spans="1:17" ht="17.45" customHeight="1" thickTop="1">
      <c r="A21" s="151" t="s">
        <v>22</v>
      </c>
      <c r="B21" s="64" t="s">
        <v>15</v>
      </c>
      <c r="C21" s="99">
        <v>4261436</v>
      </c>
      <c r="D21" s="99">
        <v>3794400</v>
      </c>
      <c r="E21" s="99">
        <v>4186992</v>
      </c>
      <c r="F21" s="99">
        <v>4082589</v>
      </c>
      <c r="G21" s="103">
        <v>4439405</v>
      </c>
      <c r="H21" s="99">
        <v>4047894</v>
      </c>
      <c r="I21" s="103">
        <v>4335432</v>
      </c>
      <c r="J21" s="103">
        <v>4080954</v>
      </c>
      <c r="K21" s="99">
        <v>4129694</v>
      </c>
      <c r="L21" s="99">
        <v>4329068</v>
      </c>
      <c r="M21" s="11"/>
      <c r="N21" s="14"/>
      <c r="O21" s="3"/>
      <c r="P21" s="5"/>
      <c r="Q21" s="10"/>
    </row>
    <row r="22" spans="1:17" ht="17.45" customHeight="1">
      <c r="A22" s="152"/>
      <c r="B22" s="65" t="s">
        <v>16</v>
      </c>
      <c r="C22" s="100">
        <v>218992</v>
      </c>
      <c r="D22" s="100">
        <v>82573</v>
      </c>
      <c r="E22" s="100">
        <v>220154</v>
      </c>
      <c r="F22" s="100">
        <v>219894</v>
      </c>
      <c r="G22" s="104">
        <v>130940</v>
      </c>
      <c r="H22" s="100">
        <v>123762</v>
      </c>
      <c r="I22" s="104">
        <v>137946</v>
      </c>
      <c r="J22" s="104">
        <v>107005</v>
      </c>
      <c r="K22" s="100">
        <v>121687</v>
      </c>
      <c r="L22" s="100">
        <v>111949</v>
      </c>
      <c r="M22" s="55"/>
      <c r="N22" s="15"/>
      <c r="O22" s="3"/>
      <c r="P22" s="5"/>
      <c r="Q22" s="10"/>
    </row>
    <row r="23" spans="1:17" ht="17.45" customHeight="1" thickBot="1">
      <c r="A23" s="153"/>
      <c r="B23" s="16" t="s">
        <v>17</v>
      </c>
      <c r="C23" s="66">
        <f t="shared" ref="C23:D23" si="20">C21+C22</f>
        <v>4480428</v>
      </c>
      <c r="D23" s="66">
        <f t="shared" si="20"/>
        <v>3876973</v>
      </c>
      <c r="E23" s="66">
        <f t="shared" ref="E23:F23" si="21">E21+E22</f>
        <v>4407146</v>
      </c>
      <c r="F23" s="66">
        <f t="shared" si="21"/>
        <v>4302483</v>
      </c>
      <c r="G23" s="66">
        <f t="shared" ref="G23:H23" si="22">G21+G22</f>
        <v>4570345</v>
      </c>
      <c r="H23" s="66">
        <f t="shared" si="22"/>
        <v>4171656</v>
      </c>
      <c r="I23" s="66">
        <f t="shared" ref="I23:K23" si="23">I21+I22</f>
        <v>4473378</v>
      </c>
      <c r="J23" s="66">
        <f t="shared" si="23"/>
        <v>4187959</v>
      </c>
      <c r="K23" s="66">
        <f t="shared" si="23"/>
        <v>4251381</v>
      </c>
      <c r="L23" s="66">
        <f t="shared" ref="L23:N23" si="24">L21+L22</f>
        <v>4441017</v>
      </c>
      <c r="M23" s="66">
        <f t="shared" si="24"/>
        <v>0</v>
      </c>
      <c r="N23" s="17">
        <f t="shared" si="24"/>
        <v>0</v>
      </c>
      <c r="O23" s="3"/>
      <c r="P23" s="5"/>
      <c r="Q23" s="10"/>
    </row>
    <row r="24" spans="1:17" ht="17.45" customHeight="1" thickTop="1">
      <c r="A24" s="138" t="s">
        <v>23</v>
      </c>
      <c r="B24" s="67" t="s">
        <v>15</v>
      </c>
      <c r="C24" s="103">
        <v>2324122</v>
      </c>
      <c r="D24" s="103">
        <v>2063093</v>
      </c>
      <c r="E24" s="103">
        <v>2313424</v>
      </c>
      <c r="F24" s="103">
        <v>2106782</v>
      </c>
      <c r="G24" s="103">
        <v>1890759</v>
      </c>
      <c r="H24" s="103">
        <v>2061295</v>
      </c>
      <c r="I24" s="103">
        <v>2124883</v>
      </c>
      <c r="J24" s="103">
        <v>1846043</v>
      </c>
      <c r="K24" s="103">
        <v>2005854</v>
      </c>
      <c r="L24" s="103">
        <v>2111519</v>
      </c>
      <c r="M24" s="14"/>
      <c r="N24" s="14"/>
      <c r="O24" s="3"/>
      <c r="P24" s="5"/>
      <c r="Q24" s="10"/>
    </row>
    <row r="25" spans="1:17" ht="17.45" customHeight="1">
      <c r="A25" s="139"/>
      <c r="B25" s="68" t="s">
        <v>16</v>
      </c>
      <c r="C25" s="104">
        <v>5934</v>
      </c>
      <c r="D25" s="104">
        <v>4508</v>
      </c>
      <c r="E25" s="104">
        <v>5221</v>
      </c>
      <c r="F25" s="104">
        <v>4865</v>
      </c>
      <c r="G25" s="104">
        <v>5043</v>
      </c>
      <c r="H25" s="104">
        <v>4438</v>
      </c>
      <c r="I25" s="104">
        <v>4741</v>
      </c>
      <c r="J25" s="104">
        <v>4741</v>
      </c>
      <c r="K25" s="104">
        <v>4590</v>
      </c>
      <c r="L25" s="104">
        <v>4666</v>
      </c>
      <c r="M25" s="15"/>
      <c r="N25" s="15"/>
      <c r="O25" s="3"/>
      <c r="P25" s="5"/>
      <c r="Q25" s="10"/>
    </row>
    <row r="26" spans="1:17" ht="17.45" customHeight="1" thickBot="1">
      <c r="A26" s="140"/>
      <c r="B26" s="18" t="s">
        <v>17</v>
      </c>
      <c r="C26" s="57">
        <f t="shared" ref="C26:D26" si="25">C24+C25</f>
        <v>2330056</v>
      </c>
      <c r="D26" s="57">
        <f t="shared" si="25"/>
        <v>2067601</v>
      </c>
      <c r="E26" s="57">
        <f t="shared" ref="E26:F26" si="26">E24+E25</f>
        <v>2318645</v>
      </c>
      <c r="F26" s="57">
        <f t="shared" si="26"/>
        <v>2111647</v>
      </c>
      <c r="G26" s="57">
        <f t="shared" ref="G26:H26" si="27">G24+G25</f>
        <v>1895802</v>
      </c>
      <c r="H26" s="57">
        <f t="shared" si="27"/>
        <v>2065733</v>
      </c>
      <c r="I26" s="57">
        <f t="shared" ref="I26:K26" si="28">I24+I25</f>
        <v>2129624</v>
      </c>
      <c r="J26" s="57">
        <f t="shared" si="28"/>
        <v>1850784</v>
      </c>
      <c r="K26" s="57">
        <f t="shared" si="28"/>
        <v>2010444</v>
      </c>
      <c r="L26" s="57">
        <f t="shared" ref="L26:N26" si="29">L24+L25</f>
        <v>2116185</v>
      </c>
      <c r="M26" s="57">
        <f t="shared" si="29"/>
        <v>0</v>
      </c>
      <c r="N26" s="9">
        <f t="shared" si="29"/>
        <v>0</v>
      </c>
      <c r="O26" s="3"/>
      <c r="P26" s="5"/>
      <c r="Q26" s="10"/>
    </row>
    <row r="27" spans="1:17" ht="17.45" customHeight="1" thickTop="1">
      <c r="A27" s="147" t="s">
        <v>24</v>
      </c>
      <c r="B27" s="69" t="s">
        <v>15</v>
      </c>
      <c r="C27" s="105">
        <v>2260611</v>
      </c>
      <c r="D27" s="105">
        <v>1899107</v>
      </c>
      <c r="E27" s="105">
        <v>2110574</v>
      </c>
      <c r="F27" s="105">
        <v>2065631</v>
      </c>
      <c r="G27" s="105">
        <v>2119797</v>
      </c>
      <c r="H27" s="105">
        <v>2024726</v>
      </c>
      <c r="I27" s="105">
        <v>2080781</v>
      </c>
      <c r="J27" s="105">
        <v>2009287</v>
      </c>
      <c r="K27" s="105">
        <v>1627130</v>
      </c>
      <c r="L27" s="105">
        <v>1581339</v>
      </c>
      <c r="M27" s="19"/>
      <c r="N27" s="19"/>
      <c r="O27" s="3"/>
      <c r="P27" s="5"/>
      <c r="Q27" s="10"/>
    </row>
    <row r="28" spans="1:17" ht="17.45" customHeight="1">
      <c r="A28" s="139"/>
      <c r="B28" s="68" t="s">
        <v>16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100">
        <v>0</v>
      </c>
      <c r="J28" s="55">
        <v>0</v>
      </c>
      <c r="K28" s="55">
        <v>0</v>
      </c>
      <c r="L28" s="55">
        <v>0</v>
      </c>
      <c r="M28" s="55"/>
      <c r="N28" s="6"/>
      <c r="O28" s="3"/>
      <c r="P28" s="5"/>
      <c r="Q28" s="10"/>
    </row>
    <row r="29" spans="1:17" ht="17.45" customHeight="1" thickBot="1">
      <c r="A29" s="140"/>
      <c r="B29" s="8" t="s">
        <v>17</v>
      </c>
      <c r="C29" s="70">
        <f t="shared" ref="C29:D29" si="30">C27+C28</f>
        <v>2260611</v>
      </c>
      <c r="D29" s="70">
        <f t="shared" si="30"/>
        <v>1899107</v>
      </c>
      <c r="E29" s="70">
        <f t="shared" ref="E29:F29" si="31">E27+E28</f>
        <v>2110574</v>
      </c>
      <c r="F29" s="70">
        <f t="shared" si="31"/>
        <v>2065631</v>
      </c>
      <c r="G29" s="70">
        <f t="shared" ref="G29:H29" si="32">G27+G28</f>
        <v>2119797</v>
      </c>
      <c r="H29" s="70">
        <f t="shared" si="32"/>
        <v>2024726</v>
      </c>
      <c r="I29" s="70">
        <f t="shared" ref="I29:K29" si="33">I27+I28</f>
        <v>2080781</v>
      </c>
      <c r="J29" s="70">
        <f t="shared" si="33"/>
        <v>2009287</v>
      </c>
      <c r="K29" s="70">
        <f t="shared" si="33"/>
        <v>1627130</v>
      </c>
      <c r="L29" s="70">
        <f t="shared" ref="L29:N29" si="34">L27+L28</f>
        <v>1581339</v>
      </c>
      <c r="M29" s="70">
        <f t="shared" si="34"/>
        <v>0</v>
      </c>
      <c r="N29" s="20">
        <f t="shared" si="34"/>
        <v>0</v>
      </c>
      <c r="O29" s="3"/>
      <c r="P29" s="5"/>
      <c r="Q29" s="10"/>
    </row>
    <row r="30" spans="1:17" ht="17.45" customHeight="1" thickTop="1">
      <c r="A30" s="138" t="s">
        <v>25</v>
      </c>
      <c r="B30" s="67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45" customHeight="1">
      <c r="A31" s="139"/>
      <c r="B31" s="68" t="s">
        <v>16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6">
        <v>0</v>
      </c>
      <c r="O31" s="3"/>
      <c r="P31" s="5"/>
      <c r="Q31" s="10"/>
    </row>
    <row r="32" spans="1:17" ht="17.45" customHeight="1" thickBot="1">
      <c r="A32" s="140"/>
      <c r="B32" s="18" t="s">
        <v>17</v>
      </c>
      <c r="C32" s="70">
        <f t="shared" ref="C32:D32" si="35">C30+C31</f>
        <v>0</v>
      </c>
      <c r="D32" s="70">
        <f t="shared" si="35"/>
        <v>0</v>
      </c>
      <c r="E32" s="70">
        <f t="shared" ref="E32:F32" si="36">E30+E31</f>
        <v>0</v>
      </c>
      <c r="F32" s="70">
        <f t="shared" si="36"/>
        <v>0</v>
      </c>
      <c r="G32" s="70">
        <f t="shared" ref="G32:H32" si="37">G30+G31</f>
        <v>0</v>
      </c>
      <c r="H32" s="70">
        <f t="shared" si="37"/>
        <v>0</v>
      </c>
      <c r="I32" s="70">
        <f t="shared" ref="I32:K32" si="38">I30+I31</f>
        <v>0</v>
      </c>
      <c r="J32" s="57">
        <f t="shared" si="38"/>
        <v>0</v>
      </c>
      <c r="K32" s="70">
        <f t="shared" si="38"/>
        <v>0</v>
      </c>
      <c r="L32" s="70">
        <f t="shared" ref="L32:M32" si="39">L30+L31</f>
        <v>0</v>
      </c>
      <c r="M32" s="70">
        <f t="shared" si="39"/>
        <v>0</v>
      </c>
      <c r="N32" s="20">
        <f>N30+N31</f>
        <v>0</v>
      </c>
      <c r="O32" s="3"/>
      <c r="P32" s="5"/>
      <c r="Q32" s="10"/>
    </row>
    <row r="33" spans="1:17" ht="17.45" customHeight="1" thickTop="1">
      <c r="A33" s="132" t="s">
        <v>26</v>
      </c>
      <c r="B33" s="71" t="s">
        <v>27</v>
      </c>
      <c r="C33" s="111">
        <v>168432</v>
      </c>
      <c r="D33" s="111">
        <v>141970</v>
      </c>
      <c r="E33" s="111">
        <v>160308</v>
      </c>
      <c r="F33" s="111">
        <v>158837</v>
      </c>
      <c r="G33" s="111">
        <v>154386</v>
      </c>
      <c r="H33" s="111">
        <v>143657</v>
      </c>
      <c r="I33" s="111">
        <v>137526</v>
      </c>
      <c r="J33" s="111">
        <v>72429</v>
      </c>
      <c r="K33" s="111">
        <v>134175</v>
      </c>
      <c r="L33" s="111">
        <v>147289</v>
      </c>
      <c r="M33" s="72"/>
      <c r="N33" s="21"/>
      <c r="O33" s="3"/>
      <c r="P33" s="5"/>
      <c r="Q33" s="10"/>
    </row>
    <row r="34" spans="1:17" ht="25.5">
      <c r="A34" s="22" t="s">
        <v>28</v>
      </c>
      <c r="B34" s="73" t="s">
        <v>27</v>
      </c>
      <c r="C34" s="74">
        <v>0</v>
      </c>
      <c r="D34" s="74">
        <v>0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/>
      <c r="N34" s="23"/>
      <c r="O34" s="3"/>
      <c r="P34" s="5"/>
      <c r="Q34" s="10"/>
    </row>
    <row r="35" spans="1:17">
      <c r="A35" s="22" t="s">
        <v>58</v>
      </c>
      <c r="B35" s="73" t="s">
        <v>27</v>
      </c>
      <c r="C35" s="112">
        <v>210114</v>
      </c>
      <c r="D35" s="112">
        <v>125233</v>
      </c>
      <c r="E35" s="112">
        <v>114411</v>
      </c>
      <c r="F35" s="112">
        <v>148290</v>
      </c>
      <c r="G35" s="112">
        <v>212252</v>
      </c>
      <c r="H35" s="112">
        <v>220666</v>
      </c>
      <c r="I35" s="112">
        <v>185672</v>
      </c>
      <c r="J35" s="112">
        <v>215945</v>
      </c>
      <c r="K35" s="112">
        <v>206713</v>
      </c>
      <c r="L35" s="112">
        <v>204048</v>
      </c>
      <c r="M35" s="74"/>
      <c r="N35" s="23"/>
      <c r="O35" s="3"/>
      <c r="P35" s="5"/>
      <c r="Q35" s="10"/>
    </row>
    <row r="36" spans="1:17" ht="17.45" customHeight="1">
      <c r="A36" s="133" t="s">
        <v>29</v>
      </c>
      <c r="B36" s="75" t="s">
        <v>15</v>
      </c>
      <c r="C36" s="112">
        <v>264704</v>
      </c>
      <c r="D36" s="112">
        <v>233546</v>
      </c>
      <c r="E36" s="112">
        <v>257473</v>
      </c>
      <c r="F36" s="112">
        <v>167148</v>
      </c>
      <c r="G36" s="112">
        <v>177763</v>
      </c>
      <c r="H36" s="112">
        <v>198236</v>
      </c>
      <c r="I36" s="112">
        <v>161708</v>
      </c>
      <c r="J36" s="112">
        <v>151628</v>
      </c>
      <c r="K36" s="112">
        <v>145910</v>
      </c>
      <c r="L36" s="112">
        <v>167509</v>
      </c>
      <c r="M36" s="74"/>
      <c r="N36" s="23"/>
      <c r="O36" s="3"/>
      <c r="P36" s="5"/>
      <c r="Q36" s="10"/>
    </row>
    <row r="37" spans="1:17" ht="17.45" customHeight="1">
      <c r="A37" s="133" t="s">
        <v>30</v>
      </c>
      <c r="B37" s="75" t="s">
        <v>15</v>
      </c>
      <c r="C37" s="112">
        <v>368016</v>
      </c>
      <c r="D37" s="109">
        <v>328620</v>
      </c>
      <c r="E37" s="109">
        <v>341155</v>
      </c>
      <c r="F37" s="112">
        <v>332322</v>
      </c>
      <c r="G37" s="112">
        <v>341073</v>
      </c>
      <c r="H37" s="112">
        <v>325350</v>
      </c>
      <c r="I37" s="112">
        <v>313118</v>
      </c>
      <c r="J37" s="112">
        <v>276264</v>
      </c>
      <c r="K37" s="112">
        <v>300620</v>
      </c>
      <c r="L37" s="112">
        <v>311506</v>
      </c>
      <c r="M37" s="74"/>
      <c r="N37" s="23"/>
      <c r="O37" s="3"/>
      <c r="P37" s="5"/>
      <c r="Q37" s="10"/>
    </row>
    <row r="38" spans="1:17" ht="17.45" customHeight="1">
      <c r="A38" s="133" t="s">
        <v>31</v>
      </c>
      <c r="B38" s="75" t="s">
        <v>15</v>
      </c>
      <c r="C38" s="112">
        <v>841110</v>
      </c>
      <c r="D38" s="112">
        <v>735301</v>
      </c>
      <c r="E38" s="112">
        <v>812328</v>
      </c>
      <c r="F38" s="112">
        <v>806886</v>
      </c>
      <c r="G38" s="112">
        <v>732578</v>
      </c>
      <c r="H38" s="112">
        <v>783002</v>
      </c>
      <c r="I38" s="112">
        <v>808663</v>
      </c>
      <c r="J38" s="112">
        <v>803395</v>
      </c>
      <c r="K38" s="112">
        <v>645913</v>
      </c>
      <c r="L38" s="112">
        <v>0</v>
      </c>
      <c r="M38" s="74"/>
      <c r="N38" s="23"/>
      <c r="O38" s="3"/>
      <c r="P38" s="5"/>
      <c r="Q38" s="10"/>
    </row>
    <row r="39" spans="1:17" ht="17.45" customHeight="1">
      <c r="A39" s="133" t="s">
        <v>32</v>
      </c>
      <c r="B39" s="75" t="s">
        <v>15</v>
      </c>
      <c r="C39" s="112">
        <v>129477</v>
      </c>
      <c r="D39" s="112">
        <v>86686</v>
      </c>
      <c r="E39" s="112">
        <v>86918</v>
      </c>
      <c r="F39" s="112">
        <v>78706</v>
      </c>
      <c r="G39" s="112">
        <v>77801</v>
      </c>
      <c r="H39" s="112">
        <v>73065</v>
      </c>
      <c r="I39" s="112">
        <v>68244</v>
      </c>
      <c r="J39" s="112">
        <v>68706</v>
      </c>
      <c r="K39" s="112">
        <v>61706</v>
      </c>
      <c r="L39" s="112">
        <v>74535</v>
      </c>
      <c r="M39" s="74"/>
      <c r="N39" s="23"/>
      <c r="O39" s="3"/>
      <c r="P39" s="5"/>
      <c r="Q39" s="10"/>
    </row>
    <row r="40" spans="1:17" ht="17.45" customHeight="1">
      <c r="A40" s="134"/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51"/>
      <c r="O40" s="3"/>
      <c r="P40" s="5"/>
      <c r="Q40" s="10"/>
    </row>
    <row r="41" spans="1:17" ht="17.45" customHeight="1">
      <c r="A41" s="96" t="s">
        <v>0</v>
      </c>
      <c r="B41" s="97" t="s">
        <v>1</v>
      </c>
      <c r="C41" s="98" t="s">
        <v>2</v>
      </c>
      <c r="D41" s="98" t="s">
        <v>3</v>
      </c>
      <c r="E41" s="98" t="s">
        <v>4</v>
      </c>
      <c r="F41" s="98" t="s">
        <v>5</v>
      </c>
      <c r="G41" s="98" t="s">
        <v>6</v>
      </c>
      <c r="H41" s="98" t="s">
        <v>7</v>
      </c>
      <c r="I41" s="98" t="s">
        <v>8</v>
      </c>
      <c r="J41" s="98" t="s">
        <v>9</v>
      </c>
      <c r="K41" s="98" t="s">
        <v>10</v>
      </c>
      <c r="L41" s="98" t="s">
        <v>11</v>
      </c>
      <c r="M41" s="98" t="s">
        <v>12</v>
      </c>
      <c r="N41" s="98" t="s">
        <v>13</v>
      </c>
      <c r="O41" s="3"/>
      <c r="P41" s="5"/>
      <c r="Q41" s="10"/>
    </row>
    <row r="42" spans="1:17" ht="17.45" customHeight="1">
      <c r="A42" s="133" t="s">
        <v>33</v>
      </c>
      <c r="B42" s="75" t="s">
        <v>15</v>
      </c>
      <c r="C42" s="112">
        <v>283239</v>
      </c>
      <c r="D42" s="112">
        <v>278452</v>
      </c>
      <c r="E42" s="112">
        <v>286394</v>
      </c>
      <c r="F42" s="112">
        <v>275731</v>
      </c>
      <c r="G42" s="112">
        <v>296667</v>
      </c>
      <c r="H42" s="112">
        <v>280451</v>
      </c>
      <c r="I42" s="112">
        <v>298184</v>
      </c>
      <c r="J42" s="112">
        <v>308011</v>
      </c>
      <c r="K42" s="112">
        <v>282152</v>
      </c>
      <c r="L42" s="112">
        <v>292223</v>
      </c>
      <c r="M42" s="74"/>
      <c r="N42" s="23"/>
      <c r="O42" s="3"/>
      <c r="P42" s="5"/>
      <c r="Q42" s="10"/>
    </row>
    <row r="43" spans="1:17" ht="17.45" customHeight="1">
      <c r="A43" s="133" t="s">
        <v>34</v>
      </c>
      <c r="B43" s="75" t="s">
        <v>15</v>
      </c>
      <c r="C43" s="112">
        <v>120796</v>
      </c>
      <c r="D43" s="112">
        <v>40447</v>
      </c>
      <c r="E43" s="112">
        <v>26327</v>
      </c>
      <c r="F43" s="112">
        <v>28623</v>
      </c>
      <c r="G43" s="112">
        <v>82996</v>
      </c>
      <c r="H43" s="112">
        <v>37631</v>
      </c>
      <c r="I43" s="112">
        <v>38156</v>
      </c>
      <c r="J43" s="74">
        <v>0</v>
      </c>
      <c r="K43" s="112">
        <v>77500</v>
      </c>
      <c r="L43" s="112">
        <v>76666</v>
      </c>
      <c r="M43" s="74"/>
      <c r="N43" s="23"/>
      <c r="O43" s="3"/>
      <c r="P43" s="5"/>
      <c r="Q43" s="10"/>
    </row>
    <row r="44" spans="1:17" ht="17.45" customHeight="1">
      <c r="A44" s="133" t="s">
        <v>35</v>
      </c>
      <c r="B44" s="75" t="s">
        <v>15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/>
      <c r="N44" s="23"/>
      <c r="O44" s="3"/>
      <c r="P44" s="5"/>
      <c r="Q44" s="10"/>
    </row>
    <row r="45" spans="1:17" ht="17.45" customHeight="1">
      <c r="A45" s="133" t="s">
        <v>36</v>
      </c>
      <c r="B45" s="75" t="s">
        <v>15</v>
      </c>
      <c r="C45" s="106">
        <v>4016863</v>
      </c>
      <c r="D45" s="106">
        <v>3689442</v>
      </c>
      <c r="E45" s="106">
        <v>3905815</v>
      </c>
      <c r="F45" s="112">
        <v>3692392</v>
      </c>
      <c r="G45" s="112">
        <v>3678389</v>
      </c>
      <c r="H45" s="112">
        <v>3531538</v>
      </c>
      <c r="I45" s="112">
        <v>3684667</v>
      </c>
      <c r="J45" s="112">
        <v>3454658</v>
      </c>
      <c r="K45" s="112">
        <v>3240435</v>
      </c>
      <c r="L45" s="112">
        <v>3705503</v>
      </c>
      <c r="M45" s="74"/>
      <c r="N45" s="23"/>
      <c r="O45" s="3"/>
      <c r="P45" s="5"/>
      <c r="Q45" s="10"/>
    </row>
    <row r="46" spans="1:17" ht="17.45" customHeight="1">
      <c r="A46" s="133" t="s">
        <v>37</v>
      </c>
      <c r="B46" s="75" t="s">
        <v>15</v>
      </c>
      <c r="C46" s="106">
        <v>2180775</v>
      </c>
      <c r="D46" s="106">
        <v>1814482</v>
      </c>
      <c r="E46" s="106">
        <v>2244465</v>
      </c>
      <c r="F46" s="112">
        <v>1853711</v>
      </c>
      <c r="G46" s="112">
        <v>2074660</v>
      </c>
      <c r="H46" s="112">
        <v>2083548</v>
      </c>
      <c r="I46" s="112">
        <v>2232772</v>
      </c>
      <c r="J46" s="112">
        <v>2280798</v>
      </c>
      <c r="K46" s="112">
        <v>2162424</v>
      </c>
      <c r="L46" s="112">
        <v>2228593</v>
      </c>
      <c r="M46" s="74"/>
      <c r="N46" s="23"/>
      <c r="O46" s="3"/>
      <c r="P46" s="5"/>
      <c r="Q46" s="10"/>
    </row>
    <row r="47" spans="1:17" ht="17.45" customHeight="1">
      <c r="A47" s="133" t="s">
        <v>38</v>
      </c>
      <c r="B47" s="75" t="s">
        <v>15</v>
      </c>
      <c r="C47" s="106">
        <v>1009371</v>
      </c>
      <c r="D47" s="106">
        <v>1095734</v>
      </c>
      <c r="E47" s="106">
        <v>896037</v>
      </c>
      <c r="F47" s="112">
        <v>1051648</v>
      </c>
      <c r="G47" s="112">
        <v>1054246</v>
      </c>
      <c r="H47" s="112">
        <v>1048737</v>
      </c>
      <c r="I47" s="112">
        <v>841578</v>
      </c>
      <c r="J47" s="112">
        <v>848681</v>
      </c>
      <c r="K47" s="112">
        <v>655744</v>
      </c>
      <c r="L47" s="112">
        <v>185463</v>
      </c>
      <c r="M47" s="74"/>
      <c r="N47" s="23"/>
      <c r="O47" s="3"/>
      <c r="P47" s="5"/>
      <c r="Q47" s="10"/>
    </row>
    <row r="48" spans="1:17" ht="17.45" customHeight="1">
      <c r="A48" s="133" t="s">
        <v>39</v>
      </c>
      <c r="B48" s="75" t="s">
        <v>15</v>
      </c>
      <c r="C48" s="106">
        <v>2154382</v>
      </c>
      <c r="D48" s="106">
        <v>1865708</v>
      </c>
      <c r="E48" s="106">
        <v>2201323</v>
      </c>
      <c r="F48" s="112">
        <v>1917489</v>
      </c>
      <c r="G48" s="112">
        <v>1994991</v>
      </c>
      <c r="H48" s="112">
        <v>1877766</v>
      </c>
      <c r="I48" s="112">
        <v>2119176</v>
      </c>
      <c r="J48" s="112">
        <v>1859576</v>
      </c>
      <c r="K48" s="112">
        <v>1850074</v>
      </c>
      <c r="L48" s="112">
        <v>1731560</v>
      </c>
      <c r="M48" s="74"/>
      <c r="N48" s="23"/>
      <c r="O48" s="3"/>
      <c r="P48" s="5"/>
      <c r="Q48" s="10"/>
    </row>
    <row r="49" spans="1:17" ht="17.45" customHeight="1">
      <c r="A49" s="133" t="s">
        <v>57</v>
      </c>
      <c r="B49" s="75" t="s">
        <v>15</v>
      </c>
      <c r="C49" s="106">
        <v>504401</v>
      </c>
      <c r="D49" s="106">
        <v>200390</v>
      </c>
      <c r="E49" s="106">
        <v>269271</v>
      </c>
      <c r="F49" s="112">
        <v>154564</v>
      </c>
      <c r="G49" s="112">
        <v>273828</v>
      </c>
      <c r="H49" s="112">
        <v>157664</v>
      </c>
      <c r="I49" s="112">
        <v>266239</v>
      </c>
      <c r="J49" s="112">
        <v>124136</v>
      </c>
      <c r="K49" s="112">
        <v>73301</v>
      </c>
      <c r="L49" s="112">
        <v>250322</v>
      </c>
      <c r="M49" s="74"/>
      <c r="N49" s="23"/>
      <c r="O49" s="3"/>
      <c r="P49" s="5"/>
      <c r="Q49" s="10"/>
    </row>
    <row r="50" spans="1:17" ht="17.45" customHeight="1">
      <c r="A50" s="133" t="s">
        <v>40</v>
      </c>
      <c r="B50" s="75" t="s">
        <v>15</v>
      </c>
      <c r="C50" s="106">
        <v>381476</v>
      </c>
      <c r="D50" s="106">
        <v>340525</v>
      </c>
      <c r="E50" s="106">
        <v>373638</v>
      </c>
      <c r="F50" s="112">
        <v>356982</v>
      </c>
      <c r="G50" s="112">
        <v>368695</v>
      </c>
      <c r="H50" s="112">
        <v>338918</v>
      </c>
      <c r="I50" s="112">
        <v>364306</v>
      </c>
      <c r="J50" s="112">
        <v>379200</v>
      </c>
      <c r="K50" s="112">
        <v>365377</v>
      </c>
      <c r="L50" s="112">
        <v>380296</v>
      </c>
      <c r="M50" s="74"/>
      <c r="N50" s="23"/>
      <c r="O50" s="3"/>
      <c r="P50" s="3"/>
      <c r="Q50" s="3"/>
    </row>
    <row r="51" spans="1:17" ht="17.45" customHeight="1">
      <c r="A51" s="133" t="s">
        <v>41</v>
      </c>
      <c r="B51" s="75" t="s">
        <v>15</v>
      </c>
      <c r="C51" s="106">
        <v>425878</v>
      </c>
      <c r="D51" s="106">
        <v>408590</v>
      </c>
      <c r="E51" s="106">
        <v>126576</v>
      </c>
      <c r="F51" s="112">
        <v>425649</v>
      </c>
      <c r="G51" s="112">
        <v>417266</v>
      </c>
      <c r="H51" s="112">
        <v>213225</v>
      </c>
      <c r="I51" s="112">
        <v>467338</v>
      </c>
      <c r="J51" s="112">
        <v>493049</v>
      </c>
      <c r="K51" s="112">
        <v>289508</v>
      </c>
      <c r="L51" s="112">
        <v>364190</v>
      </c>
      <c r="M51" s="74"/>
      <c r="N51" s="23"/>
      <c r="O51" s="3"/>
      <c r="P51" s="5"/>
      <c r="Q51" s="10"/>
    </row>
    <row r="52" spans="1:17" ht="17.45" customHeight="1">
      <c r="A52" s="133" t="s">
        <v>42</v>
      </c>
      <c r="B52" s="75" t="s">
        <v>15</v>
      </c>
      <c r="C52" s="106">
        <v>0</v>
      </c>
      <c r="D52" s="77">
        <v>0</v>
      </c>
      <c r="E52" s="77">
        <v>0</v>
      </c>
      <c r="F52" s="112">
        <v>0</v>
      </c>
      <c r="G52" s="74">
        <v>0</v>
      </c>
      <c r="H52" s="74">
        <v>0</v>
      </c>
      <c r="I52" s="74">
        <v>0</v>
      </c>
      <c r="J52" s="112">
        <v>0</v>
      </c>
      <c r="K52" s="74">
        <v>0</v>
      </c>
      <c r="L52" s="112">
        <v>0</v>
      </c>
      <c r="M52" s="74"/>
      <c r="N52" s="23"/>
      <c r="O52" s="3"/>
      <c r="P52" s="5"/>
      <c r="Q52" s="10"/>
    </row>
    <row r="53" spans="1:17" ht="17.45" customHeight="1">
      <c r="A53" s="133" t="s">
        <v>43</v>
      </c>
      <c r="B53" s="75" t="s">
        <v>15</v>
      </c>
      <c r="C53" s="106">
        <v>466560</v>
      </c>
      <c r="D53" s="106">
        <v>475847</v>
      </c>
      <c r="E53" s="106">
        <v>656192</v>
      </c>
      <c r="F53" s="112">
        <v>481783</v>
      </c>
      <c r="G53" s="112">
        <v>866982</v>
      </c>
      <c r="H53" s="112">
        <v>967395</v>
      </c>
      <c r="I53" s="112">
        <v>895330</v>
      </c>
      <c r="J53" s="112">
        <v>865518</v>
      </c>
      <c r="K53" s="112">
        <v>835070</v>
      </c>
      <c r="L53" s="112">
        <v>939477</v>
      </c>
      <c r="M53" s="74"/>
      <c r="N53" s="23"/>
      <c r="O53" s="3"/>
      <c r="P53" s="5"/>
      <c r="Q53" s="10"/>
    </row>
    <row r="54" spans="1:17" ht="17.45" customHeight="1">
      <c r="A54" s="135" t="s">
        <v>44</v>
      </c>
      <c r="B54" s="80" t="s">
        <v>15</v>
      </c>
      <c r="C54" s="107">
        <v>519168</v>
      </c>
      <c r="D54" s="107">
        <v>469055</v>
      </c>
      <c r="E54" s="119">
        <v>520495</v>
      </c>
      <c r="F54" s="107">
        <v>471272</v>
      </c>
      <c r="G54" s="107">
        <v>500602</v>
      </c>
      <c r="H54" s="107">
        <v>476606</v>
      </c>
      <c r="I54" s="107">
        <v>487140</v>
      </c>
      <c r="J54" s="107">
        <v>466163</v>
      </c>
      <c r="K54" s="107">
        <v>444477</v>
      </c>
      <c r="L54" s="107">
        <v>631737</v>
      </c>
      <c r="M54" s="81"/>
      <c r="N54" s="25"/>
      <c r="O54" s="3"/>
      <c r="P54" s="5"/>
      <c r="Q54" s="10"/>
    </row>
    <row r="55" spans="1:17" ht="17.45" customHeight="1">
      <c r="A55" s="135" t="s">
        <v>45</v>
      </c>
      <c r="B55" s="80" t="s">
        <v>15</v>
      </c>
      <c r="C55" s="107">
        <v>1534466</v>
      </c>
      <c r="D55" s="107">
        <v>897054</v>
      </c>
      <c r="E55" s="107">
        <v>1561722</v>
      </c>
      <c r="F55" s="107">
        <v>1472628</v>
      </c>
      <c r="G55" s="107">
        <v>1178584</v>
      </c>
      <c r="H55" s="107">
        <v>1586958</v>
      </c>
      <c r="I55" s="107">
        <v>1480409</v>
      </c>
      <c r="J55" s="107">
        <v>1631658</v>
      </c>
      <c r="K55" s="107">
        <v>1251366</v>
      </c>
      <c r="L55" s="107">
        <v>1595384</v>
      </c>
      <c r="M55" s="81"/>
      <c r="N55" s="25"/>
      <c r="O55" s="3"/>
      <c r="P55" s="5"/>
      <c r="Q55" s="10"/>
    </row>
    <row r="56" spans="1:17" ht="17.45" customHeight="1">
      <c r="A56" s="135" t="s">
        <v>46</v>
      </c>
      <c r="B56" s="80" t="s">
        <v>15</v>
      </c>
      <c r="C56" s="107">
        <v>966056</v>
      </c>
      <c r="D56" s="107">
        <v>1080581</v>
      </c>
      <c r="E56" s="107">
        <v>1145283</v>
      </c>
      <c r="F56" s="107">
        <v>881323</v>
      </c>
      <c r="G56" s="107">
        <v>1268028</v>
      </c>
      <c r="H56" s="107">
        <v>1161601</v>
      </c>
      <c r="I56" s="107">
        <v>1189629</v>
      </c>
      <c r="J56" s="107">
        <v>1197272</v>
      </c>
      <c r="K56" s="107">
        <v>1084787</v>
      </c>
      <c r="L56" s="107">
        <v>955906</v>
      </c>
      <c r="M56" s="81"/>
      <c r="N56" s="25"/>
      <c r="O56" s="3"/>
      <c r="P56" s="5"/>
      <c r="Q56" s="10"/>
    </row>
    <row r="57" spans="1:17" ht="17.45" customHeight="1" thickBot="1">
      <c r="A57" s="26" t="s">
        <v>47</v>
      </c>
      <c r="B57" s="82" t="s">
        <v>15</v>
      </c>
      <c r="C57" s="108">
        <v>1299239</v>
      </c>
      <c r="D57" s="108">
        <v>1189559</v>
      </c>
      <c r="E57" s="108">
        <v>1226151</v>
      </c>
      <c r="F57" s="108">
        <v>1155357</v>
      </c>
      <c r="G57" s="108">
        <v>1297440</v>
      </c>
      <c r="H57" s="108">
        <v>1250688</v>
      </c>
      <c r="I57" s="108">
        <v>1197164</v>
      </c>
      <c r="J57" s="108">
        <v>1305569</v>
      </c>
      <c r="K57" s="108">
        <v>1471004</v>
      </c>
      <c r="L57" s="108">
        <v>1421550</v>
      </c>
      <c r="M57" s="83"/>
      <c r="N57" s="27"/>
      <c r="O57" s="3"/>
      <c r="P57" s="5"/>
      <c r="Q57" s="10"/>
    </row>
    <row r="58" spans="1:17" ht="17.45" customHeight="1" thickTop="1">
      <c r="A58" s="28" t="s">
        <v>48</v>
      </c>
      <c r="B58" s="84" t="s">
        <v>16</v>
      </c>
      <c r="C58" s="109">
        <v>2187786</v>
      </c>
      <c r="D58" s="109">
        <v>2332663</v>
      </c>
      <c r="E58" s="109">
        <v>2519840</v>
      </c>
      <c r="F58" s="109">
        <v>2443595</v>
      </c>
      <c r="G58" s="109">
        <v>2627017</v>
      </c>
      <c r="H58" s="109">
        <v>2242270</v>
      </c>
      <c r="I58" s="109">
        <v>2516272</v>
      </c>
      <c r="J58" s="109">
        <v>2565335</v>
      </c>
      <c r="K58" s="109">
        <v>2343546</v>
      </c>
      <c r="L58" s="109">
        <v>2458164</v>
      </c>
      <c r="M58" s="76"/>
      <c r="N58" s="24"/>
      <c r="O58" s="3">
        <v>1</v>
      </c>
      <c r="P58" s="5"/>
      <c r="Q58" s="10"/>
    </row>
    <row r="59" spans="1:17" ht="17.45" customHeight="1">
      <c r="A59" s="28" t="s">
        <v>49</v>
      </c>
      <c r="B59" s="84" t="s">
        <v>16</v>
      </c>
      <c r="C59" s="109">
        <v>1809868</v>
      </c>
      <c r="D59" s="109">
        <v>1589595</v>
      </c>
      <c r="E59" s="109">
        <v>1761716</v>
      </c>
      <c r="F59" s="109">
        <v>1535388</v>
      </c>
      <c r="G59" s="109">
        <v>1653239</v>
      </c>
      <c r="H59" s="109">
        <v>1393175</v>
      </c>
      <c r="I59" s="109">
        <v>1565279</v>
      </c>
      <c r="J59" s="109">
        <v>1440640</v>
      </c>
      <c r="K59" s="109">
        <v>1635293</v>
      </c>
      <c r="L59" s="109">
        <v>1688515</v>
      </c>
      <c r="M59" s="76"/>
      <c r="N59" s="24"/>
      <c r="O59" s="3"/>
      <c r="P59" s="5"/>
      <c r="Q59" s="10"/>
    </row>
    <row r="60" spans="1:17" ht="17.45" customHeight="1">
      <c r="A60" s="29" t="s">
        <v>50</v>
      </c>
      <c r="B60" s="84" t="s">
        <v>16</v>
      </c>
      <c r="C60" s="109">
        <v>0</v>
      </c>
      <c r="D60" s="109">
        <v>0</v>
      </c>
      <c r="E60" s="109">
        <v>0</v>
      </c>
      <c r="F60" s="109">
        <v>0</v>
      </c>
      <c r="G60" s="76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76"/>
      <c r="N60" s="24"/>
      <c r="O60" s="3"/>
      <c r="P60" s="5"/>
      <c r="Q60" s="10"/>
    </row>
    <row r="61" spans="1:17" ht="17.45" customHeight="1">
      <c r="A61" s="29" t="s">
        <v>34</v>
      </c>
      <c r="B61" s="84" t="s">
        <v>16</v>
      </c>
      <c r="C61" s="109">
        <v>0</v>
      </c>
      <c r="D61" s="109">
        <v>0</v>
      </c>
      <c r="E61" s="109">
        <v>0</v>
      </c>
      <c r="F61" s="109">
        <v>0</v>
      </c>
      <c r="G61" s="76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76"/>
      <c r="N61" s="24"/>
      <c r="O61" s="3"/>
      <c r="P61" s="5"/>
      <c r="Q61" s="10"/>
    </row>
    <row r="62" spans="1:17" ht="17.45" customHeight="1" thickBot="1">
      <c r="A62" s="30" t="s">
        <v>24</v>
      </c>
      <c r="B62" s="85" t="s">
        <v>16</v>
      </c>
      <c r="C62" s="110">
        <v>254417</v>
      </c>
      <c r="D62" s="110">
        <v>272591</v>
      </c>
      <c r="E62" s="110">
        <v>280584</v>
      </c>
      <c r="F62" s="110">
        <v>267405</v>
      </c>
      <c r="G62" s="110">
        <v>284381</v>
      </c>
      <c r="H62" s="110">
        <v>276006</v>
      </c>
      <c r="I62" s="110">
        <v>296915</v>
      </c>
      <c r="J62" s="110">
        <v>303162</v>
      </c>
      <c r="K62" s="110">
        <v>302246</v>
      </c>
      <c r="L62" s="110">
        <v>320364</v>
      </c>
      <c r="M62" s="86"/>
      <c r="N62" s="31"/>
      <c r="O62" s="3"/>
      <c r="P62" s="5"/>
      <c r="Q62" s="10"/>
    </row>
    <row r="63" spans="1:17" ht="17.45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5"/>
    </row>
    <row r="64" spans="1:17" ht="17.45" customHeight="1" thickTop="1">
      <c r="A64" s="144" t="s">
        <v>51</v>
      </c>
      <c r="B64" s="32" t="s">
        <v>15</v>
      </c>
      <c r="C64" s="33">
        <f t="shared" ref="C64:N64" si="40">C9+C12+C15+C18+C21+C24+C27+C30+SUM(C33:C57)</f>
        <v>47699592.870470665</v>
      </c>
      <c r="D64" s="87">
        <f t="shared" si="40"/>
        <v>41020155.039999999</v>
      </c>
      <c r="E64" s="87">
        <f t="shared" si="40"/>
        <v>43424287.689999998</v>
      </c>
      <c r="F64" s="87">
        <f t="shared" si="40"/>
        <v>44571001.789999999</v>
      </c>
      <c r="G64" s="87">
        <f t="shared" si="40"/>
        <v>45041176.480922453</v>
      </c>
      <c r="H64" s="87">
        <f t="shared" si="40"/>
        <v>45164210.850000001</v>
      </c>
      <c r="I64" s="87">
        <f t="shared" si="40"/>
        <v>46729967.019999996</v>
      </c>
      <c r="J64" s="87">
        <f t="shared" si="40"/>
        <v>44465902.509999998</v>
      </c>
      <c r="K64" s="87">
        <f t="shared" si="40"/>
        <v>41694236.730000004</v>
      </c>
      <c r="L64" s="87">
        <f t="shared" si="40"/>
        <v>43436309.340000004</v>
      </c>
      <c r="M64" s="87">
        <f t="shared" si="40"/>
        <v>0</v>
      </c>
      <c r="N64" s="34">
        <f t="shared" si="40"/>
        <v>0</v>
      </c>
      <c r="O64" s="3"/>
      <c r="P64" s="5"/>
    </row>
    <row r="65" spans="1:16" ht="25.5">
      <c r="A65" s="145"/>
      <c r="B65" s="47" t="s">
        <v>52</v>
      </c>
      <c r="C65" s="88">
        <f t="shared" ref="C65:N65" si="41">C10+C13+C16+C19+C22+C25+C28+C31</f>
        <v>1910212.8399999999</v>
      </c>
      <c r="D65" s="88">
        <f t="shared" si="41"/>
        <v>1599693.45</v>
      </c>
      <c r="E65" s="88">
        <f t="shared" si="41"/>
        <v>1730637</v>
      </c>
      <c r="F65" s="88">
        <f t="shared" si="41"/>
        <v>1681816.2</v>
      </c>
      <c r="G65" s="88">
        <f t="shared" si="41"/>
        <v>1774661.43</v>
      </c>
      <c r="H65" s="88">
        <f t="shared" si="41"/>
        <v>1835695</v>
      </c>
      <c r="I65" s="88">
        <f t="shared" si="41"/>
        <v>1972304.96</v>
      </c>
      <c r="J65" s="88">
        <f t="shared" si="41"/>
        <v>1804965</v>
      </c>
      <c r="K65" s="88">
        <f t="shared" si="41"/>
        <v>1460113.3599999999</v>
      </c>
      <c r="L65" s="88">
        <f t="shared" si="41"/>
        <v>1609831.52</v>
      </c>
      <c r="M65" s="88">
        <f t="shared" si="41"/>
        <v>0</v>
      </c>
      <c r="N65" s="35">
        <f t="shared" si="41"/>
        <v>0</v>
      </c>
      <c r="O65" s="3"/>
      <c r="P65" s="5"/>
    </row>
    <row r="66" spans="1:16" ht="25.5">
      <c r="A66" s="145"/>
      <c r="B66" s="47" t="s">
        <v>53</v>
      </c>
      <c r="C66" s="36">
        <f t="shared" ref="C66:D66" si="42">SUM(C58:C62)</f>
        <v>4252071</v>
      </c>
      <c r="D66" s="36">
        <f t="shared" si="42"/>
        <v>4194849</v>
      </c>
      <c r="E66" s="36">
        <f t="shared" ref="E66:G66" si="43">SUM(E58:E62)</f>
        <v>4562140</v>
      </c>
      <c r="F66" s="36">
        <f>SUM(F58:F62)</f>
        <v>4246388</v>
      </c>
      <c r="G66" s="36">
        <f t="shared" si="43"/>
        <v>4564637</v>
      </c>
      <c r="H66" s="36">
        <f>SUM(H58:H62)</f>
        <v>3911451</v>
      </c>
      <c r="I66" s="36">
        <f t="shared" ref="I66:J66" si="44">SUM(I58:I62)</f>
        <v>4378466</v>
      </c>
      <c r="J66" s="36">
        <f t="shared" si="44"/>
        <v>4309137</v>
      </c>
      <c r="K66" s="36">
        <f>SUM(K58:K62)</f>
        <v>4281085</v>
      </c>
      <c r="L66" s="36">
        <f t="shared" ref="L66:N66" si="45">SUM(L58:L62)</f>
        <v>4467043</v>
      </c>
      <c r="M66" s="36">
        <f>SUM(M58:M62)</f>
        <v>0</v>
      </c>
      <c r="N66" s="36">
        <f t="shared" si="45"/>
        <v>0</v>
      </c>
      <c r="O66" s="3"/>
      <c r="P66" s="5"/>
    </row>
    <row r="67" spans="1:16" ht="17.45" customHeight="1" thickBot="1">
      <c r="A67" s="146"/>
      <c r="B67" s="48" t="s">
        <v>54</v>
      </c>
      <c r="C67" s="38">
        <f t="shared" ref="C67:G67" si="46">SUM(C64:C66)</f>
        <v>53861876.710470662</v>
      </c>
      <c r="D67" s="38">
        <f t="shared" si="46"/>
        <v>46814697.490000002</v>
      </c>
      <c r="E67" s="38">
        <f t="shared" si="46"/>
        <v>49717064.689999998</v>
      </c>
      <c r="F67" s="38">
        <f t="shared" si="46"/>
        <v>50499205.990000002</v>
      </c>
      <c r="G67" s="38">
        <f t="shared" si="46"/>
        <v>51380474.910922453</v>
      </c>
      <c r="H67" s="38">
        <f>SUM(H64:H66)</f>
        <v>50911356.850000001</v>
      </c>
      <c r="I67" s="38">
        <f t="shared" ref="I67:J67" si="47">SUM(I64:I66)</f>
        <v>53080737.979999997</v>
      </c>
      <c r="J67" s="38">
        <f t="shared" si="47"/>
        <v>50580004.509999998</v>
      </c>
      <c r="K67" s="38">
        <f>SUM(K64:K66)</f>
        <v>47435435.090000004</v>
      </c>
      <c r="L67" s="38">
        <f t="shared" ref="L67:N67" si="48">SUM(L64:L66)</f>
        <v>49513183.860000007</v>
      </c>
      <c r="M67" s="38">
        <f>SUM(M64:M66)</f>
        <v>0</v>
      </c>
      <c r="N67" s="38">
        <f t="shared" si="48"/>
        <v>0</v>
      </c>
      <c r="O67" s="3"/>
      <c r="P67" s="5"/>
    </row>
    <row r="68" spans="1:16" ht="17.45" customHeight="1" thickTop="1" thickBot="1">
      <c r="A68" s="39"/>
      <c r="B68" s="4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45" customHeight="1" thickTop="1">
      <c r="A69" s="144" t="s">
        <v>55</v>
      </c>
      <c r="B69" s="50" t="s">
        <v>15</v>
      </c>
      <c r="C69" s="33">
        <f>C64/31</f>
        <v>1538696.544208731</v>
      </c>
      <c r="D69" s="33">
        <f>D64/28</f>
        <v>1465005.5371428572</v>
      </c>
      <c r="E69" s="33">
        <f>E64/31</f>
        <v>1400783.4738709677</v>
      </c>
      <c r="F69" s="33">
        <f>F64/30</f>
        <v>1485700.0596666667</v>
      </c>
      <c r="G69" s="33">
        <f>G64/31</f>
        <v>1452941.17680395</v>
      </c>
      <c r="H69" s="33">
        <f>H64/30</f>
        <v>1505473.6950000001</v>
      </c>
      <c r="I69" s="33">
        <f t="shared" ref="I69:J71" si="49">I64/31</f>
        <v>1507418.2909677417</v>
      </c>
      <c r="J69" s="33">
        <f t="shared" si="49"/>
        <v>1434383.9519354838</v>
      </c>
      <c r="K69" s="33">
        <f>K64/30</f>
        <v>1389807.8910000001</v>
      </c>
      <c r="L69" s="33">
        <f t="shared" ref="L69:N69" si="50">L64/31</f>
        <v>1401171.2690322581</v>
      </c>
      <c r="M69" s="33">
        <f>M64/30</f>
        <v>0</v>
      </c>
      <c r="N69" s="33">
        <f t="shared" si="50"/>
        <v>0</v>
      </c>
      <c r="O69" s="3"/>
    </row>
    <row r="70" spans="1:16" ht="25.5">
      <c r="A70" s="145"/>
      <c r="B70" s="47" t="s">
        <v>52</v>
      </c>
      <c r="C70" s="36">
        <f t="shared" ref="C70:C71" si="51">C65/31</f>
        <v>61619.76903225806</v>
      </c>
      <c r="D70" s="36">
        <f>D65/28</f>
        <v>57131.908928571429</v>
      </c>
      <c r="E70" s="36">
        <f>E65/31</f>
        <v>55827</v>
      </c>
      <c r="F70" s="36">
        <f>F65/30</f>
        <v>56060.54</v>
      </c>
      <c r="G70" s="36">
        <f>G65/31</f>
        <v>57247.142903225802</v>
      </c>
      <c r="H70" s="36">
        <f>H65/30</f>
        <v>61189.833333333336</v>
      </c>
      <c r="I70" s="36">
        <f t="shared" si="49"/>
        <v>63622.740645161291</v>
      </c>
      <c r="J70" s="36">
        <f t="shared" si="49"/>
        <v>58224.677419354841</v>
      </c>
      <c r="K70" s="36">
        <f>K65/30</f>
        <v>48670.445333333329</v>
      </c>
      <c r="L70" s="36">
        <f t="shared" ref="L70:N70" si="52">L65/31</f>
        <v>51930.049032258066</v>
      </c>
      <c r="M70" s="36">
        <f>M65/30</f>
        <v>0</v>
      </c>
      <c r="N70" s="36">
        <f t="shared" si="52"/>
        <v>0</v>
      </c>
      <c r="O70" s="3"/>
    </row>
    <row r="71" spans="1:16" ht="25.5">
      <c r="A71" s="145"/>
      <c r="B71" s="47" t="s">
        <v>53</v>
      </c>
      <c r="C71" s="36">
        <f t="shared" si="51"/>
        <v>137163.5806451613</v>
      </c>
      <c r="D71" s="36">
        <f>D66/28</f>
        <v>149816.03571428571</v>
      </c>
      <c r="E71" s="36">
        <f>E66/31</f>
        <v>147165.80645161291</v>
      </c>
      <c r="F71" s="36">
        <f>F66/30</f>
        <v>141546.26666666666</v>
      </c>
      <c r="G71" s="36">
        <f>G66/31</f>
        <v>147246.35483870967</v>
      </c>
      <c r="H71" s="36">
        <f>H66/30</f>
        <v>130381.7</v>
      </c>
      <c r="I71" s="36">
        <f t="shared" si="49"/>
        <v>141240.83870967742</v>
      </c>
      <c r="J71" s="36">
        <f t="shared" si="49"/>
        <v>139004.4193548387</v>
      </c>
      <c r="K71" s="36">
        <f>K66/30</f>
        <v>142702.83333333334</v>
      </c>
      <c r="L71" s="36">
        <f t="shared" ref="L71:N71" si="53">L66/31</f>
        <v>144098.16129032258</v>
      </c>
      <c r="M71" s="36">
        <f>M66/30</f>
        <v>0</v>
      </c>
      <c r="N71" s="36">
        <f t="shared" si="53"/>
        <v>0</v>
      </c>
      <c r="O71" s="3"/>
    </row>
    <row r="72" spans="1:16" ht="17.45" customHeight="1" thickBot="1">
      <c r="A72" s="146"/>
      <c r="B72" s="37" t="s">
        <v>54</v>
      </c>
      <c r="C72" s="38">
        <f t="shared" ref="C72:D72" si="54">SUM(C69:C71)</f>
        <v>1737479.8938861503</v>
      </c>
      <c r="D72" s="38">
        <f t="shared" si="54"/>
        <v>1671953.4817857144</v>
      </c>
      <c r="E72" s="38">
        <f t="shared" ref="E72:F72" si="55">SUM(E69:E71)</f>
        <v>1603776.2803225806</v>
      </c>
      <c r="F72" s="38">
        <f t="shared" si="55"/>
        <v>1683306.8663333333</v>
      </c>
      <c r="G72" s="38">
        <f t="shared" ref="G72:H72" si="56">SUM(G69:G71)</f>
        <v>1657434.6745458853</v>
      </c>
      <c r="H72" s="38">
        <f t="shared" si="56"/>
        <v>1697045.2283333333</v>
      </c>
      <c r="I72" s="38">
        <f t="shared" ref="I72:K72" si="57">SUM(I69:I71)</f>
        <v>1712281.8703225804</v>
      </c>
      <c r="J72" s="38">
        <f t="shared" si="57"/>
        <v>1631613.0487096775</v>
      </c>
      <c r="K72" s="38">
        <f t="shared" si="57"/>
        <v>1581181.1696666665</v>
      </c>
      <c r="L72" s="38">
        <f t="shared" ref="L72:M72" si="58">SUM(L69:L71)</f>
        <v>1597199.4793548388</v>
      </c>
      <c r="M72" s="38">
        <f t="shared" si="58"/>
        <v>0</v>
      </c>
      <c r="N72" s="38">
        <f t="shared" ref="N72" si="59">SUM(N69:N71)</f>
        <v>0</v>
      </c>
      <c r="O72" s="3"/>
    </row>
    <row r="73" spans="1:16" ht="9.9499999999999993" customHeight="1" thickTop="1">
      <c r="C73" s="3"/>
      <c r="D73" s="42"/>
      <c r="E73" s="3"/>
      <c r="F73" s="42"/>
      <c r="G73" s="42"/>
      <c r="H73" s="3"/>
      <c r="I73" s="3"/>
      <c r="J73" s="3"/>
      <c r="K73" s="3"/>
      <c r="L73" s="3"/>
      <c r="M73" s="3"/>
      <c r="N73" s="3"/>
    </row>
    <row r="74" spans="1:16" ht="14.65">
      <c r="A74" s="89" t="s">
        <v>59</v>
      </c>
      <c r="C74" s="3"/>
      <c r="D74" s="3"/>
      <c r="E74" s="3"/>
      <c r="F74" s="3"/>
      <c r="G74" s="3"/>
      <c r="H74" s="3"/>
      <c r="I74" s="3"/>
      <c r="J74" s="3"/>
      <c r="K74" s="3"/>
      <c r="L74" s="42"/>
      <c r="M74" s="3"/>
      <c r="N74" s="3"/>
    </row>
    <row r="75" spans="1:16" ht="6.95" customHeight="1">
      <c r="A75" s="89"/>
      <c r="D75" s="41"/>
      <c r="E75" s="41"/>
      <c r="F75" s="41"/>
      <c r="G75" s="3"/>
      <c r="H75" s="3"/>
      <c r="I75" s="3"/>
      <c r="J75" s="3"/>
      <c r="K75" s="3"/>
      <c r="L75" s="3"/>
      <c r="M75" s="3"/>
      <c r="N75" s="3"/>
    </row>
    <row r="76" spans="1:16" ht="13.35" customHeight="1">
      <c r="A76" s="90" t="s">
        <v>60</v>
      </c>
      <c r="D76" s="41"/>
      <c r="E76" s="41"/>
      <c r="F76" s="41"/>
      <c r="G76" s="41"/>
      <c r="H76" s="41"/>
      <c r="I76" s="41"/>
      <c r="J76" s="41"/>
      <c r="K76" s="41"/>
      <c r="L76" s="42"/>
      <c r="M76" s="42"/>
      <c r="N76" s="5"/>
      <c r="O76" s="5"/>
    </row>
    <row r="77" spans="1:16" ht="6.6" customHeight="1">
      <c r="A77" s="90"/>
      <c r="D77" s="41"/>
      <c r="E77" s="41"/>
      <c r="F77" s="41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36" t="s">
        <v>61</v>
      </c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5"/>
    </row>
    <row r="79" spans="1:16" ht="7.5" customHeight="1">
      <c r="A79" s="120"/>
      <c r="B79" s="121"/>
      <c r="C79" s="121"/>
      <c r="D79" s="122"/>
      <c r="E79" s="122"/>
      <c r="F79" s="122"/>
      <c r="G79" s="122"/>
      <c r="H79" s="122"/>
      <c r="I79" s="122"/>
      <c r="J79" s="122"/>
      <c r="K79" s="122"/>
      <c r="L79" s="122"/>
      <c r="M79" s="123"/>
      <c r="N79" s="124"/>
      <c r="O79" s="5"/>
    </row>
    <row r="80" spans="1:16" ht="14.65">
      <c r="A80" s="125" t="s">
        <v>62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</row>
    <row r="81" spans="3:15" ht="9.75" customHeight="1">
      <c r="C81" s="41"/>
      <c r="D81" s="41"/>
      <c r="E81" s="41"/>
      <c r="F81" s="41"/>
      <c r="G81" s="41"/>
      <c r="H81" s="41"/>
      <c r="I81" s="41"/>
      <c r="J81" s="41"/>
      <c r="K81" s="43"/>
      <c r="L81" s="41"/>
      <c r="M81" s="42"/>
      <c r="N81" s="5"/>
      <c r="O81" s="5"/>
    </row>
    <row r="82" spans="3:15">
      <c r="C82" s="40"/>
      <c r="D82" s="41"/>
      <c r="E82" s="43"/>
      <c r="F82" s="41"/>
      <c r="G82" s="41"/>
      <c r="H82" s="41"/>
      <c r="I82" s="41"/>
      <c r="J82" s="41"/>
      <c r="K82" s="41"/>
      <c r="L82" s="41"/>
    </row>
    <row r="83" spans="3:15">
      <c r="C83" s="40"/>
      <c r="D83" s="41"/>
      <c r="E83" s="43"/>
      <c r="F83" s="41"/>
      <c r="G83" s="41"/>
      <c r="H83" s="41"/>
      <c r="I83" s="41"/>
      <c r="J83" s="41"/>
      <c r="K83" s="41"/>
      <c r="L83" s="41"/>
    </row>
    <row r="84" spans="3:15">
      <c r="C84" s="40"/>
      <c r="D84" s="41"/>
      <c r="E84" s="43"/>
      <c r="F84" s="41"/>
      <c r="G84" s="127"/>
      <c r="H84" s="41"/>
      <c r="I84" s="41"/>
      <c r="J84" s="43"/>
      <c r="K84" s="41"/>
      <c r="L84" s="41"/>
    </row>
    <row r="85" spans="3:15">
      <c r="C85" s="40"/>
      <c r="D85" s="41"/>
      <c r="E85" s="43"/>
      <c r="F85" s="41"/>
      <c r="G85" s="41"/>
      <c r="H85" s="41"/>
      <c r="I85" s="41"/>
      <c r="J85" s="41"/>
      <c r="K85" s="41"/>
      <c r="L85" s="41"/>
    </row>
    <row r="86" spans="3:15">
      <c r="C86" s="40"/>
      <c r="D86" s="41"/>
      <c r="E86" s="43"/>
      <c r="F86" s="41"/>
      <c r="G86" s="41"/>
      <c r="H86" s="41"/>
      <c r="I86" s="41"/>
      <c r="J86" s="41"/>
      <c r="K86" s="41"/>
      <c r="L86" s="41"/>
    </row>
    <row r="87" spans="3:15">
      <c r="C87" s="40"/>
      <c r="D87" s="41"/>
      <c r="E87" s="43"/>
      <c r="F87" s="41"/>
      <c r="G87" s="41"/>
      <c r="H87" s="41"/>
      <c r="I87" s="41"/>
      <c r="J87" s="41"/>
      <c r="K87" s="41"/>
      <c r="L87" s="41"/>
    </row>
    <row r="88" spans="3:15">
      <c r="C88" s="40"/>
      <c r="D88" s="41"/>
      <c r="E88" s="43"/>
      <c r="F88" s="41"/>
      <c r="G88" s="41"/>
      <c r="H88" s="41"/>
      <c r="I88" s="41"/>
      <c r="J88" s="41"/>
      <c r="K88" s="41"/>
      <c r="L88" s="41"/>
    </row>
    <row r="89" spans="3:15">
      <c r="C89" s="40"/>
      <c r="D89" s="41"/>
      <c r="E89" s="43"/>
      <c r="F89" s="41"/>
      <c r="G89" s="41"/>
      <c r="H89" s="41"/>
      <c r="I89" s="41"/>
      <c r="J89" s="41"/>
      <c r="K89" s="41"/>
      <c r="L89" s="41"/>
    </row>
    <row r="90" spans="3:15">
      <c r="C90" s="40"/>
      <c r="D90" s="41"/>
      <c r="E90" s="43"/>
      <c r="F90" s="41"/>
      <c r="G90" s="41"/>
      <c r="H90" s="41"/>
      <c r="I90" s="41"/>
      <c r="J90" s="41"/>
      <c r="K90" s="41"/>
      <c r="L90" s="41"/>
    </row>
    <row r="91" spans="3:15">
      <c r="C91" s="40"/>
      <c r="D91" s="41"/>
      <c r="E91" s="43"/>
      <c r="F91" s="41"/>
      <c r="G91" s="41"/>
      <c r="H91" s="41"/>
      <c r="I91" s="41"/>
      <c r="J91" s="41"/>
      <c r="K91" s="41"/>
      <c r="L91" s="41"/>
    </row>
    <row r="92" spans="3:15">
      <c r="C92" s="40"/>
      <c r="D92" s="41"/>
      <c r="E92" s="43"/>
      <c r="F92" s="41"/>
      <c r="G92" s="41"/>
      <c r="H92" s="41"/>
      <c r="I92" s="41"/>
      <c r="J92" s="41"/>
      <c r="K92" s="41"/>
      <c r="L92" s="41"/>
    </row>
    <row r="93" spans="3:15">
      <c r="C93" s="40"/>
      <c r="D93" s="41"/>
      <c r="E93" s="43"/>
      <c r="F93" s="41"/>
      <c r="G93" s="41"/>
      <c r="H93" s="41"/>
      <c r="I93" s="41"/>
      <c r="J93" s="41"/>
      <c r="K93" s="41"/>
      <c r="L93" s="41"/>
    </row>
    <row r="94" spans="3:15">
      <c r="C94" s="40"/>
      <c r="D94" s="41"/>
      <c r="E94" s="43"/>
      <c r="F94" s="41"/>
      <c r="G94" s="41"/>
      <c r="H94" s="41"/>
      <c r="I94" s="41"/>
      <c r="J94" s="41"/>
      <c r="K94" s="41"/>
      <c r="L94" s="41"/>
    </row>
    <row r="95" spans="3:15">
      <c r="C95" s="40"/>
      <c r="D95" s="41"/>
      <c r="E95" s="43"/>
      <c r="F95" s="41"/>
      <c r="G95" s="41"/>
      <c r="H95" s="41"/>
      <c r="I95" s="41"/>
      <c r="J95" s="41"/>
      <c r="K95" s="41"/>
      <c r="L95" s="41"/>
    </row>
    <row r="99" spans="3:12">
      <c r="C99" s="41"/>
      <c r="D99" s="41"/>
      <c r="E99" s="41"/>
      <c r="F99" s="41"/>
      <c r="G99" s="41"/>
      <c r="H99" s="41"/>
      <c r="I99" s="41"/>
      <c r="J99" s="41"/>
      <c r="K99" s="41"/>
      <c r="L99" s="41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4"/>
      <c r="D102" s="44"/>
      <c r="E102" s="44"/>
      <c r="F102" s="44"/>
      <c r="G102" s="44"/>
      <c r="H102" s="44"/>
      <c r="I102" s="44"/>
      <c r="J102" s="44"/>
      <c r="K102" s="44"/>
      <c r="L102" s="44"/>
    </row>
    <row r="104" spans="3:12">
      <c r="C104" s="45"/>
      <c r="D104" s="45"/>
      <c r="E104" s="45"/>
    </row>
    <row r="105" spans="3:12">
      <c r="C105" s="46"/>
      <c r="D105" s="46"/>
      <c r="E105" s="46"/>
    </row>
    <row r="106" spans="3:12">
      <c r="C106" s="46"/>
      <c r="D106" s="46"/>
      <c r="E106" s="46"/>
    </row>
    <row r="107" spans="3:12">
      <c r="C107" s="46"/>
      <c r="D107" s="46"/>
      <c r="E107" s="46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76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2025-11-11T15:28:58Z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