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6/"/>
    </mc:Choice>
  </mc:AlternateContent>
  <xr:revisionPtr revIDLastSave="239" documentId="13_ncr:1_{2FEACB2A-20A8-4780-9156-8ABC2E1CB5F8}" xr6:coauthVersionLast="47" xr6:coauthVersionMax="47" xr10:uidLastSave="{7C916483-7D6A-42A6-98D8-5FAC7F1916C3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" i="1" l="1"/>
  <c r="I11" i="1" l="1"/>
  <c r="N65" i="1" l="1"/>
  <c r="N66" i="1"/>
  <c r="N71" i="1" s="1"/>
  <c r="M32" i="1"/>
  <c r="M29" i="1"/>
  <c r="M26" i="1"/>
  <c r="M23" i="1"/>
  <c r="M20" i="1"/>
  <c r="M17" i="1"/>
  <c r="M14" i="1"/>
  <c r="M11" i="1"/>
  <c r="C65" i="1"/>
  <c r="C70" i="1" s="1"/>
  <c r="C66" i="1"/>
  <c r="C71" i="1" s="1"/>
  <c r="N32" i="1"/>
  <c r="N29" i="1"/>
  <c r="N26" i="1"/>
  <c r="N23" i="1"/>
  <c r="N20" i="1"/>
  <c r="N17" i="1"/>
  <c r="N14" i="1"/>
  <c r="N11" i="1"/>
  <c r="N67" i="1"/>
  <c r="N72" i="1" s="1"/>
  <c r="M67" i="1"/>
  <c r="M72" i="1" s="1"/>
  <c r="M66" i="1"/>
  <c r="M71" i="1" s="1"/>
  <c r="M65" i="1"/>
  <c r="M70" i="1" s="1"/>
  <c r="L67" i="1"/>
  <c r="L72" i="1" s="1"/>
  <c r="L66" i="1"/>
  <c r="L71" i="1" s="1"/>
  <c r="L65" i="1"/>
  <c r="L32" i="1"/>
  <c r="L29" i="1"/>
  <c r="L26" i="1"/>
  <c r="L23" i="1"/>
  <c r="L20" i="1"/>
  <c r="L17" i="1"/>
  <c r="L14" i="1"/>
  <c r="L11" i="1"/>
  <c r="K67" i="1"/>
  <c r="K72" i="1" s="1"/>
  <c r="K66" i="1"/>
  <c r="K71" i="1" s="1"/>
  <c r="K65" i="1"/>
  <c r="K70" i="1" s="1"/>
  <c r="K32" i="1"/>
  <c r="K29" i="1"/>
  <c r="K26" i="1"/>
  <c r="K23" i="1"/>
  <c r="K20" i="1"/>
  <c r="K17" i="1"/>
  <c r="K14" i="1"/>
  <c r="K11" i="1"/>
  <c r="I67" i="1"/>
  <c r="I72" i="1" s="1"/>
  <c r="I66" i="1"/>
  <c r="I71" i="1" s="1"/>
  <c r="I32" i="1"/>
  <c r="I29" i="1"/>
  <c r="I26" i="1"/>
  <c r="I23" i="1"/>
  <c r="I20" i="1"/>
  <c r="I17" i="1"/>
  <c r="I14" i="1"/>
  <c r="H65" i="1"/>
  <c r="H70" i="1" s="1"/>
  <c r="J67" i="1"/>
  <c r="J72" i="1" s="1"/>
  <c r="J66" i="1"/>
  <c r="J32" i="1"/>
  <c r="J29" i="1"/>
  <c r="J26" i="1"/>
  <c r="J23" i="1"/>
  <c r="J20" i="1"/>
  <c r="J14" i="1"/>
  <c r="J11" i="1"/>
  <c r="H66" i="1"/>
  <c r="H71" i="1" s="1"/>
  <c r="H67" i="1"/>
  <c r="H72" i="1" s="1"/>
  <c r="H32" i="1"/>
  <c r="H29" i="1"/>
  <c r="H26" i="1"/>
  <c r="H23" i="1"/>
  <c r="H20" i="1"/>
  <c r="H17" i="1"/>
  <c r="H14" i="1"/>
  <c r="H11" i="1"/>
  <c r="G66" i="1"/>
  <c r="G71" i="1" s="1"/>
  <c r="G67" i="1"/>
  <c r="G72" i="1" s="1"/>
  <c r="G32" i="1"/>
  <c r="G29" i="1"/>
  <c r="G23" i="1"/>
  <c r="G20" i="1"/>
  <c r="G17" i="1"/>
  <c r="G14" i="1"/>
  <c r="G11" i="1"/>
  <c r="F67" i="1"/>
  <c r="F72" i="1" s="1"/>
  <c r="F66" i="1"/>
  <c r="F71" i="1" s="1"/>
  <c r="F32" i="1"/>
  <c r="F29" i="1"/>
  <c r="F23" i="1"/>
  <c r="F20" i="1"/>
  <c r="F17" i="1"/>
  <c r="F14" i="1"/>
  <c r="F11" i="1"/>
  <c r="E67" i="1"/>
  <c r="E72" i="1" s="1"/>
  <c r="E66" i="1"/>
  <c r="E71" i="1" s="1"/>
  <c r="E65" i="1"/>
  <c r="E70" i="1" s="1"/>
  <c r="E32" i="1"/>
  <c r="E29" i="1"/>
  <c r="E26" i="1"/>
  <c r="E23" i="1"/>
  <c r="E20" i="1"/>
  <c r="E17" i="1"/>
  <c r="E14" i="1"/>
  <c r="E11" i="1"/>
  <c r="D67" i="1"/>
  <c r="D72" i="1" s="1"/>
  <c r="D66" i="1"/>
  <c r="D71" i="1" s="1"/>
  <c r="D65" i="1"/>
  <c r="D70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7" i="1"/>
  <c r="C72" i="1" s="1"/>
  <c r="C23" i="1"/>
  <c r="G26" i="1"/>
  <c r="G65" i="1"/>
  <c r="F26" i="1"/>
  <c r="F65" i="1"/>
  <c r="F70" i="1" s="1"/>
  <c r="G68" i="1" l="1"/>
  <c r="G70" i="1"/>
  <c r="E73" i="1"/>
  <c r="C73" i="1"/>
  <c r="C68" i="1"/>
  <c r="D73" i="1"/>
  <c r="F73" i="1"/>
  <c r="E68" i="1"/>
  <c r="D68" i="1"/>
  <c r="F68" i="1"/>
  <c r="N68" i="1"/>
  <c r="N70" i="1"/>
  <c r="N73" i="1" s="1"/>
  <c r="M68" i="1"/>
  <c r="M73" i="1"/>
  <c r="L68" i="1"/>
  <c r="L70" i="1"/>
  <c r="K73" i="1"/>
  <c r="K68" i="1"/>
  <c r="J71" i="1"/>
  <c r="H68" i="1"/>
  <c r="H73" i="1"/>
  <c r="G73" i="1" l="1"/>
  <c r="L73" i="1"/>
  <c r="I65" i="1"/>
  <c r="I68" i="1" s="1"/>
  <c r="I70" i="1" l="1"/>
  <c r="I73" i="1" l="1"/>
  <c r="J17" i="1"/>
  <c r="J65" i="1"/>
  <c r="J70" i="1" s="1"/>
  <c r="J73" i="1" l="1"/>
  <c r="J68" i="1"/>
</calcChain>
</file>

<file path=xl/sharedStrings.xml><?xml version="1.0" encoding="utf-8"?>
<sst xmlns="http://schemas.openxmlformats.org/spreadsheetml/2006/main" count="133" uniqueCount="64">
  <si>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</si>
  <si>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</si>
  <si>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</si>
  <si>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</si>
  <si>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</si>
  <si>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</si>
  <si>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</si>
  <si>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</si>
  <si>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</si>
  <si>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</si>
  <si>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</si>
  <si>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</si>
  <si>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</si>
  <si>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</si>
  <si>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</si>
  <si>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</si>
  <si>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</si>
  <si>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</si>
  <si>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</si>
  <si>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</si>
  <si>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</si>
  <si>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</si>
  <si>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</si>
  <si>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</si>
  <si>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</si>
  <si>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</si>
  <si>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</si>
  <si>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</si>
  <si>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</si>
  <si>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</si>
  <si>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</si>
  <si>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</si>
  <si>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</si>
  <si>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</si>
  <si>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</si>
  <si>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</si>
  <si>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</si>
  <si>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</si>
  <si>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</si>
  <si>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</si>
  <si>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</si>
  <si>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</si>
  <si>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</si>
  <si>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</si>
  <si>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</si>
  <si>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</si>
  <si>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</si>
  <si>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</si>
  <si>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</si>
  <si>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</si>
  <si>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</si>
  <si>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</si>
  <si>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</si>
  <si>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</si>
  <si>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</si>
  <si>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</si>
  <si>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OYO / OBODO</t>
  </si>
  <si>
    <t>OTAKPIPO</t>
  </si>
  <si>
    <t>CRUDE OIL AND CONDENSATE PRODUCTION - 2026</t>
  </si>
  <si>
    <t>Remarks on January Production:</t>
  </si>
  <si>
    <t>CAWTHORNE</t>
  </si>
  <si>
    <t xml:space="preserve">1. Lowest and Peak Combined crude oil and Condensate were 1.59 million bopd and 1.82 million bopd respectively </t>
  </si>
  <si>
    <t xml:space="preserve">2. Daily average production was 1,627,461 barrels per day, comprising of both Crude oil (1,459,242 bopd) and condensate (168,218 bopd) </t>
  </si>
  <si>
    <t xml:space="preserve"> 3. The average crude oil production represents 97%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</si>
</sst>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45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43" fontId="51" fillId="2" borderId="0" xfId="0" applyNumberFormat="1" applyFont="1" applyFill="1"/>
    <xf numFmtId="166" fontId="51" fillId="2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0" fontId="52" fillId="3" borderId="14" xfId="2" applyFont="1" applyFill="1" applyBorder="1" applyAlignment="1">
      <alignment horizontal="left"/>
    </xf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3" borderId="9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20" xfId="2" applyFont="1" applyFill="1" applyBorder="1" applyAlignment="1">
      <alignment wrapText="1"/>
    </xf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0" fontId="53" fillId="2" borderId="2" xfId="0" applyFont="1" applyFill="1" applyBorder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0" fontId="52" fillId="2" borderId="21" xfId="2" applyFont="1" applyFill="1" applyBorder="1"/>
    <xf numFmtId="0" fontId="52" fillId="5" borderId="4" xfId="2" applyFont="1" applyFill="1" applyBorder="1"/>
    <xf numFmtId="0" fontId="52" fillId="5" borderId="22" xfId="2" applyFont="1" applyFill="1" applyBorder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74" fontId="51" fillId="2" borderId="0" xfId="0" applyNumberFormat="1" applyFont="1" applyFill="1"/>
    <xf numFmtId="174" fontId="51" fillId="0" borderId="6" xfId="0" applyNumberFormat="1" applyFont="1" applyBorder="1" applyAlignment="1">
      <alignment vertical="top"/>
    </xf>
    <xf numFmtId="174" fontId="51" fillId="0" borderId="1" xfId="1" applyNumberFormat="1" applyFont="1" applyFill="1" applyBorder="1"/>
    <xf numFmtId="174" fontId="58" fillId="0" borderId="6" xfId="0" applyNumberFormat="1" applyFont="1" applyBorder="1"/>
    <xf numFmtId="174" fontId="58" fillId="0" borderId="25" xfId="0" applyNumberFormat="1" applyFont="1" applyBorder="1"/>
    <xf numFmtId="174" fontId="51" fillId="2" borderId="2" xfId="1" applyNumberFormat="1" applyFont="1" applyFill="1" applyBorder="1"/>
    <xf numFmtId="174" fontId="51" fillId="2" borderId="18" xfId="1" applyNumberFormat="1" applyFont="1" applyFill="1" applyBorder="1"/>
    <xf numFmtId="174" fontId="51" fillId="2" borderId="4" xfId="1" applyNumberFormat="1" applyFont="1" applyFill="1" applyBorder="1"/>
    <xf numFmtId="174" fontId="51" fillId="2" borderId="32" xfId="1" applyNumberFormat="1" applyFont="1" applyFill="1" applyBorder="1"/>
    <xf numFmtId="174" fontId="51" fillId="2" borderId="22" xfId="1" applyNumberFormat="1" applyFont="1" applyFill="1" applyBorder="1"/>
    <xf numFmtId="174" fontId="51" fillId="5" borderId="4" xfId="1" applyNumberFormat="1" applyFont="1" applyFill="1" applyBorder="1"/>
    <xf numFmtId="174" fontId="51" fillId="5" borderId="22" xfId="1" applyNumberFormat="1" applyFont="1" applyFill="1" applyBorder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'OPEC-PROD'!$B$107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'OPEC-PROD'!$B$108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'OPEC-PROD'!$C$108:$E$108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155</xdr:row>
      <xdr:rowOff>181725</xdr:rowOff>
    </xdr:from>
    <xdr:to>
      <xdr:col>11</xdr:col>
      <xdr:colOff>438650</xdr:colOff>
      <xdr:row>183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4:Q108"/>
  <sheetViews>
    <sheetView tabSelected="1" view="pageBreakPreview" zoomScale="88" zoomScaleNormal="85" zoomScaleSheetLayoutView="175" workbookViewId="0">
      <pane xSplit="2" ySplit="8" topLeftCell="C68" activePane="bottomRight" state="frozen"/>
      <selection pane="topRight" activeCell="C1" sqref="C1"/>
      <selection pane="bottomLeft" activeCell="A4" sqref="A4"/>
      <selection pane="bottomRight" activeCell="A81" sqref="A81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5" width="12.53125" style="2" customWidth="1"/>
    <col min="6" max="6" width="13.1328125" style="2" customWidth="1"/>
    <col min="7" max="7" width="12.796875" style="2" customWidth="1"/>
    <col min="8" max="8" width="13" style="2" customWidth="1"/>
    <col min="9" max="9" width="13.33203125" style="2" customWidth="1"/>
    <col min="10" max="10" width="13.3984375" style="2" customWidth="1"/>
    <col min="11" max="11" width="12.6640625" style="2" customWidth="1"/>
    <col min="12" max="12" width="14.46484375" style="2" customWidth="1"/>
    <col min="13" max="13" width="13.53125" style="2" bestFit="1" customWidth="1"/>
    <col min="14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4" spans="1:17">
      <c r="I4" s="31"/>
    </row>
    <row r="5" spans="1:17">
      <c r="M5" s="31"/>
    </row>
    <row r="7" spans="1:17" ht="35.1" customHeight="1">
      <c r="B7" s="128" t="s">
        <v>58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7" ht="13.5" thickBot="1">
      <c r="A8" s="72" t="s">
        <v>0</v>
      </c>
      <c r="B8" s="73" t="s">
        <v>1</v>
      </c>
      <c r="C8" s="74" t="s">
        <v>2</v>
      </c>
      <c r="D8" s="74" t="s">
        <v>3</v>
      </c>
      <c r="E8" s="74" t="s">
        <v>4</v>
      </c>
      <c r="F8" s="74" t="s">
        <v>5</v>
      </c>
      <c r="G8" s="74" t="s">
        <v>6</v>
      </c>
      <c r="H8" s="74" t="s">
        <v>7</v>
      </c>
      <c r="I8" s="74" t="s">
        <v>8</v>
      </c>
      <c r="J8" s="74" t="s">
        <v>9</v>
      </c>
      <c r="K8" s="74" t="s">
        <v>10</v>
      </c>
      <c r="L8" s="74" t="s">
        <v>11</v>
      </c>
      <c r="M8" s="74" t="s">
        <v>12</v>
      </c>
      <c r="N8" s="74" t="s">
        <v>13</v>
      </c>
    </row>
    <row r="9" spans="1:17" ht="17.45" customHeight="1" thickTop="1">
      <c r="A9" s="129" t="s">
        <v>14</v>
      </c>
      <c r="B9" s="41" t="s">
        <v>15</v>
      </c>
      <c r="C9" s="78">
        <v>7201248.7300000004</v>
      </c>
      <c r="D9" s="92"/>
      <c r="E9" s="92"/>
      <c r="F9" s="105"/>
      <c r="G9" s="96"/>
      <c r="H9" s="96"/>
      <c r="I9" s="107"/>
      <c r="J9" s="96"/>
      <c r="K9" s="96"/>
      <c r="L9" s="96"/>
      <c r="M9" s="96"/>
      <c r="N9" s="116"/>
      <c r="O9" s="3"/>
      <c r="P9" s="4"/>
    </row>
    <row r="10" spans="1:17" ht="17.45" customHeight="1">
      <c r="A10" s="130"/>
      <c r="B10" s="42" t="s">
        <v>16</v>
      </c>
      <c r="C10" s="79">
        <v>389801.77</v>
      </c>
      <c r="D10" s="93"/>
      <c r="E10" s="93"/>
      <c r="F10" s="79"/>
      <c r="G10" s="95"/>
      <c r="H10" s="95"/>
      <c r="I10" s="108"/>
      <c r="J10" s="95"/>
      <c r="K10" s="95"/>
      <c r="L10" s="95"/>
      <c r="M10" s="95"/>
      <c r="N10" s="117"/>
      <c r="O10" s="3"/>
      <c r="P10" s="4"/>
    </row>
    <row r="11" spans="1:17" ht="17.45" customHeight="1" thickBot="1">
      <c r="A11" s="131"/>
      <c r="B11" s="6" t="s">
        <v>17</v>
      </c>
      <c r="C11" s="44">
        <f t="shared" ref="C11:D11" si="0">C9+C10</f>
        <v>7591050.5</v>
      </c>
      <c r="D11" s="45">
        <f t="shared" si="0"/>
        <v>0</v>
      </c>
      <c r="E11" s="45">
        <f t="shared" ref="E11:F11" si="1">E9+E10</f>
        <v>0</v>
      </c>
      <c r="F11" s="44">
        <f t="shared" si="1"/>
        <v>0</v>
      </c>
      <c r="G11" s="44">
        <f t="shared" ref="G11:H11" si="2">G9+G10</f>
        <v>0</v>
      </c>
      <c r="H11" s="44">
        <f t="shared" si="2"/>
        <v>0</v>
      </c>
      <c r="I11" s="7">
        <f>I9+I10</f>
        <v>0</v>
      </c>
      <c r="J11" s="44">
        <f t="shared" ref="J11:K11" si="3">J9+J10</f>
        <v>0</v>
      </c>
      <c r="K11" s="44">
        <f t="shared" si="3"/>
        <v>0</v>
      </c>
      <c r="L11" s="44">
        <f t="shared" ref="L11:N11" si="4">L9+L10</f>
        <v>0</v>
      </c>
      <c r="M11" s="44">
        <f t="shared" si="4"/>
        <v>0</v>
      </c>
      <c r="N11" s="7">
        <f t="shared" si="4"/>
        <v>0</v>
      </c>
      <c r="O11" s="3"/>
      <c r="P11" s="4"/>
      <c r="Q11" s="8"/>
    </row>
    <row r="12" spans="1:17" ht="17.45" customHeight="1" thickTop="1">
      <c r="A12" s="129" t="s">
        <v>18</v>
      </c>
      <c r="B12" s="41" t="s">
        <v>15</v>
      </c>
      <c r="C12" s="80">
        <v>941243</v>
      </c>
      <c r="D12" s="94"/>
      <c r="E12" s="97"/>
      <c r="F12" s="94"/>
      <c r="G12" s="94"/>
      <c r="H12" s="94"/>
      <c r="I12" s="94"/>
      <c r="J12" s="94"/>
      <c r="K12" s="94"/>
      <c r="L12" s="94"/>
      <c r="M12" s="94"/>
      <c r="N12" s="118"/>
      <c r="O12" s="3"/>
      <c r="P12" s="4"/>
      <c r="Q12" s="8"/>
    </row>
    <row r="13" spans="1:17" ht="17.45" customHeight="1">
      <c r="A13" s="130"/>
      <c r="B13" s="42" t="s">
        <v>16</v>
      </c>
      <c r="C13" s="79">
        <v>294726</v>
      </c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119"/>
      <c r="O13" s="3"/>
      <c r="P13" s="4"/>
      <c r="Q13" s="8"/>
    </row>
    <row r="14" spans="1:17" ht="17.45" customHeight="1" thickBot="1">
      <c r="A14" s="131"/>
      <c r="B14" s="6" t="s">
        <v>17</v>
      </c>
      <c r="C14" s="44">
        <f t="shared" ref="C14:D14" si="5">C12+C13</f>
        <v>1235969</v>
      </c>
      <c r="D14" s="44">
        <f t="shared" si="5"/>
        <v>0</v>
      </c>
      <c r="E14" s="44">
        <f t="shared" ref="E14:F14" si="6">E12+E13</f>
        <v>0</v>
      </c>
      <c r="F14" s="44">
        <f t="shared" si="6"/>
        <v>0</v>
      </c>
      <c r="G14" s="44">
        <f t="shared" ref="G14:H14" si="7">G12+G13</f>
        <v>0</v>
      </c>
      <c r="H14" s="44">
        <f t="shared" si="7"/>
        <v>0</v>
      </c>
      <c r="I14" s="44">
        <f t="shared" ref="I14:K14" si="8">I12+I13</f>
        <v>0</v>
      </c>
      <c r="J14" s="44">
        <f t="shared" si="8"/>
        <v>0</v>
      </c>
      <c r="K14" s="44">
        <f t="shared" si="8"/>
        <v>0</v>
      </c>
      <c r="L14" s="44">
        <f t="shared" ref="L14:N14" si="9">L12+L13</f>
        <v>0</v>
      </c>
      <c r="M14" s="44">
        <f t="shared" si="9"/>
        <v>0</v>
      </c>
      <c r="N14" s="7">
        <f t="shared" si="9"/>
        <v>0</v>
      </c>
      <c r="O14" s="3"/>
      <c r="P14" s="4"/>
      <c r="Q14" s="8"/>
    </row>
    <row r="15" spans="1:17" ht="17.45" customHeight="1" thickTop="1">
      <c r="A15" s="132" t="s">
        <v>19</v>
      </c>
      <c r="B15" s="41" t="s">
        <v>15</v>
      </c>
      <c r="C15" s="78">
        <v>4549913.5199999996</v>
      </c>
      <c r="D15" s="78"/>
      <c r="E15" s="78"/>
      <c r="F15" s="78"/>
      <c r="G15" s="78"/>
      <c r="H15" s="78"/>
      <c r="I15" s="78"/>
      <c r="J15" s="109"/>
      <c r="K15" s="78"/>
      <c r="L15" s="78"/>
      <c r="M15" s="78"/>
      <c r="N15" s="78"/>
      <c r="O15" s="3"/>
      <c r="P15" s="4"/>
      <c r="Q15" s="8"/>
    </row>
    <row r="16" spans="1:17" ht="17.45" customHeight="1">
      <c r="A16" s="133"/>
      <c r="B16" s="46" t="s">
        <v>20</v>
      </c>
      <c r="C16" s="81">
        <v>56889.479999999996</v>
      </c>
      <c r="D16" s="81"/>
      <c r="E16" s="81"/>
      <c r="F16" s="81"/>
      <c r="G16" s="81"/>
      <c r="H16" s="81"/>
      <c r="I16" s="81"/>
      <c r="J16" s="110"/>
      <c r="K16" s="81"/>
      <c r="L16" s="81"/>
      <c r="M16" s="81"/>
      <c r="N16" s="120"/>
      <c r="O16" s="3"/>
      <c r="P16" s="4"/>
      <c r="Q16" s="8"/>
    </row>
    <row r="17" spans="1:17" ht="17.45" customHeight="1" thickBot="1">
      <c r="A17" s="134"/>
      <c r="B17" s="6" t="s">
        <v>17</v>
      </c>
      <c r="C17" s="44">
        <f t="shared" ref="C17:D17" si="10">C15+C16</f>
        <v>4606803</v>
      </c>
      <c r="D17" s="44">
        <f t="shared" si="10"/>
        <v>0</v>
      </c>
      <c r="E17" s="44">
        <f t="shared" ref="E17:F17" si="11">E15+E16</f>
        <v>0</v>
      </c>
      <c r="F17" s="44">
        <f t="shared" si="11"/>
        <v>0</v>
      </c>
      <c r="G17" s="44">
        <f t="shared" ref="G17:H17" si="12">G15+G16</f>
        <v>0</v>
      </c>
      <c r="H17" s="44">
        <f t="shared" si="12"/>
        <v>0</v>
      </c>
      <c r="I17" s="44">
        <f t="shared" ref="I17:K17" si="13">I15+I16</f>
        <v>0</v>
      </c>
      <c r="J17" s="44">
        <f t="shared" si="13"/>
        <v>0</v>
      </c>
      <c r="K17" s="44">
        <f t="shared" si="13"/>
        <v>0</v>
      </c>
      <c r="L17" s="44">
        <f t="shared" ref="L17:N17" si="14">L15+L16</f>
        <v>0</v>
      </c>
      <c r="M17" s="44">
        <f t="shared" si="14"/>
        <v>0</v>
      </c>
      <c r="N17" s="7">
        <f t="shared" si="14"/>
        <v>0</v>
      </c>
      <c r="O17" s="44"/>
      <c r="P17" s="4"/>
      <c r="Q17" s="8"/>
    </row>
    <row r="18" spans="1:17" ht="17.45" customHeight="1" thickTop="1">
      <c r="A18" s="139" t="s">
        <v>21</v>
      </c>
      <c r="B18" s="47" t="s">
        <v>15</v>
      </c>
      <c r="C18" s="78">
        <v>7946879.3599999994</v>
      </c>
      <c r="D18" s="96"/>
      <c r="E18" s="96"/>
      <c r="F18" s="96"/>
      <c r="G18" s="78"/>
      <c r="H18" s="96"/>
      <c r="I18" s="78"/>
      <c r="J18" s="78"/>
      <c r="K18" s="78"/>
      <c r="L18" s="78"/>
      <c r="M18" s="96"/>
      <c r="N18" s="78"/>
      <c r="O18" s="3"/>
      <c r="P18" s="4"/>
      <c r="Q18" s="8"/>
    </row>
    <row r="19" spans="1:17" ht="17.45" customHeight="1">
      <c r="A19" s="140"/>
      <c r="B19" s="48" t="s">
        <v>16</v>
      </c>
      <c r="C19" s="79">
        <v>795624.64000000013</v>
      </c>
      <c r="D19" s="95"/>
      <c r="E19" s="95"/>
      <c r="F19" s="95"/>
      <c r="G19" s="79"/>
      <c r="H19" s="95"/>
      <c r="I19" s="79"/>
      <c r="J19" s="79"/>
      <c r="K19" s="79"/>
      <c r="L19" s="79"/>
      <c r="M19" s="95"/>
      <c r="N19" s="108"/>
      <c r="O19" s="3"/>
      <c r="P19" s="4"/>
      <c r="Q19" s="8"/>
    </row>
    <row r="20" spans="1:17" ht="17.45" customHeight="1" thickBot="1">
      <c r="A20" s="141"/>
      <c r="B20" s="10" t="s">
        <v>17</v>
      </c>
      <c r="C20" s="44">
        <f t="shared" ref="C20:D20" si="15">C18+C19</f>
        <v>8742504</v>
      </c>
      <c r="D20" s="44">
        <f t="shared" si="15"/>
        <v>0</v>
      </c>
      <c r="E20" s="44">
        <f t="shared" ref="E20:F20" si="16">E18+E19</f>
        <v>0</v>
      </c>
      <c r="F20" s="44">
        <f t="shared" si="16"/>
        <v>0</v>
      </c>
      <c r="G20" s="44">
        <f t="shared" ref="G20:H20" si="17">G18+G19</f>
        <v>0</v>
      </c>
      <c r="H20" s="44">
        <f t="shared" si="17"/>
        <v>0</v>
      </c>
      <c r="I20" s="44">
        <f t="shared" ref="I20:K20" si="18">I18+I19</f>
        <v>0</v>
      </c>
      <c r="J20" s="44">
        <f t="shared" si="18"/>
        <v>0</v>
      </c>
      <c r="K20" s="44">
        <f t="shared" si="18"/>
        <v>0</v>
      </c>
      <c r="L20" s="44">
        <f t="shared" ref="L20:N20" si="19">L18+L19</f>
        <v>0</v>
      </c>
      <c r="M20" s="44">
        <f t="shared" si="19"/>
        <v>0</v>
      </c>
      <c r="N20" s="7">
        <f t="shared" si="19"/>
        <v>0</v>
      </c>
      <c r="O20" s="3"/>
      <c r="P20" s="4"/>
      <c r="Q20" s="8"/>
    </row>
    <row r="21" spans="1:17" ht="17.45" customHeight="1" thickTop="1">
      <c r="A21" s="142" t="s">
        <v>22</v>
      </c>
      <c r="B21" s="49" t="s">
        <v>15</v>
      </c>
      <c r="C21" s="78">
        <v>4227461</v>
      </c>
      <c r="D21" s="78"/>
      <c r="E21" s="78"/>
      <c r="F21" s="78"/>
      <c r="G21" s="82"/>
      <c r="H21" s="78"/>
      <c r="I21" s="82"/>
      <c r="J21" s="82"/>
      <c r="K21" s="78"/>
      <c r="L21" s="78"/>
      <c r="M21" s="78"/>
      <c r="N21" s="82"/>
      <c r="O21" s="3"/>
      <c r="P21" s="4"/>
      <c r="Q21" s="8"/>
    </row>
    <row r="22" spans="1:17" ht="17.45" customHeight="1">
      <c r="A22" s="143"/>
      <c r="B22" s="50" t="s">
        <v>16</v>
      </c>
      <c r="C22" s="79">
        <v>70167</v>
      </c>
      <c r="D22" s="79"/>
      <c r="E22" s="79"/>
      <c r="F22" s="79"/>
      <c r="G22" s="83"/>
      <c r="H22" s="79"/>
      <c r="I22" s="83"/>
      <c r="J22" s="83"/>
      <c r="K22" s="79"/>
      <c r="L22" s="79"/>
      <c r="M22" s="79"/>
      <c r="N22" s="83"/>
      <c r="O22" s="3"/>
      <c r="P22" s="4"/>
      <c r="Q22" s="8"/>
    </row>
    <row r="23" spans="1:17" ht="17.45" customHeight="1" thickBot="1">
      <c r="A23" s="144"/>
      <c r="B23" s="11" t="s">
        <v>17</v>
      </c>
      <c r="C23" s="51">
        <f t="shared" ref="C23:D23" si="20">C21+C22</f>
        <v>4297628</v>
      </c>
      <c r="D23" s="51">
        <f t="shared" si="20"/>
        <v>0</v>
      </c>
      <c r="E23" s="51">
        <f t="shared" ref="E23:F23" si="21">E21+E22</f>
        <v>0</v>
      </c>
      <c r="F23" s="51">
        <f t="shared" si="21"/>
        <v>0</v>
      </c>
      <c r="G23" s="51">
        <f t="shared" ref="G23:H23" si="22">G21+G22</f>
        <v>0</v>
      </c>
      <c r="H23" s="51">
        <f t="shared" si="22"/>
        <v>0</v>
      </c>
      <c r="I23" s="51">
        <f t="shared" ref="I23:K23" si="23">I21+I22</f>
        <v>0</v>
      </c>
      <c r="J23" s="51">
        <f t="shared" si="23"/>
        <v>0</v>
      </c>
      <c r="K23" s="51">
        <f t="shared" si="23"/>
        <v>0</v>
      </c>
      <c r="L23" s="51">
        <f t="shared" ref="L23:N23" si="24">L21+L22</f>
        <v>0</v>
      </c>
      <c r="M23" s="51">
        <f t="shared" si="24"/>
        <v>0</v>
      </c>
      <c r="N23" s="12">
        <f t="shared" si="24"/>
        <v>0</v>
      </c>
      <c r="O23" s="3"/>
      <c r="P23" s="4"/>
      <c r="Q23" s="8"/>
    </row>
    <row r="24" spans="1:17" ht="17.45" customHeight="1" thickTop="1">
      <c r="A24" s="129" t="s">
        <v>23</v>
      </c>
      <c r="B24" s="52" t="s">
        <v>15</v>
      </c>
      <c r="C24" s="82">
        <v>1946953</v>
      </c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3"/>
      <c r="P24" s="4"/>
      <c r="Q24" s="8"/>
    </row>
    <row r="25" spans="1:17" ht="17.45" customHeight="1">
      <c r="A25" s="130"/>
      <c r="B25" s="53" t="s">
        <v>16</v>
      </c>
      <c r="C25" s="83">
        <v>0</v>
      </c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3"/>
      <c r="P25" s="4"/>
      <c r="Q25" s="8"/>
    </row>
    <row r="26" spans="1:17" ht="17.45" customHeight="1" thickBot="1">
      <c r="A26" s="131"/>
      <c r="B26" s="13" t="s">
        <v>17</v>
      </c>
      <c r="C26" s="44">
        <f t="shared" ref="C26:D26" si="25">C24+C25</f>
        <v>1946953</v>
      </c>
      <c r="D26" s="44">
        <f t="shared" si="25"/>
        <v>0</v>
      </c>
      <c r="E26" s="44">
        <f t="shared" ref="E26:F26" si="26">E24+E25</f>
        <v>0</v>
      </c>
      <c r="F26" s="44">
        <f t="shared" si="26"/>
        <v>0</v>
      </c>
      <c r="G26" s="44">
        <f t="shared" ref="G26:H26" si="27">G24+G25</f>
        <v>0</v>
      </c>
      <c r="H26" s="44">
        <f t="shared" si="27"/>
        <v>0</v>
      </c>
      <c r="I26" s="44">
        <f t="shared" ref="I26:K26" si="28">I24+I25</f>
        <v>0</v>
      </c>
      <c r="J26" s="44">
        <f t="shared" si="28"/>
        <v>0</v>
      </c>
      <c r="K26" s="44">
        <f t="shared" si="28"/>
        <v>0</v>
      </c>
      <c r="L26" s="44">
        <f t="shared" ref="L26:N26" si="29">L24+L25</f>
        <v>0</v>
      </c>
      <c r="M26" s="44">
        <f t="shared" si="29"/>
        <v>0</v>
      </c>
      <c r="N26" s="7">
        <f t="shared" si="29"/>
        <v>0</v>
      </c>
      <c r="O26" s="3"/>
      <c r="P26" s="4"/>
      <c r="Q26" s="8"/>
    </row>
    <row r="27" spans="1:17" ht="17.45" customHeight="1" thickTop="1">
      <c r="A27" s="138" t="s">
        <v>24</v>
      </c>
      <c r="B27" s="54" t="s">
        <v>15</v>
      </c>
      <c r="C27" s="84">
        <v>1757905</v>
      </c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3"/>
      <c r="P27" s="4"/>
      <c r="Q27" s="8"/>
    </row>
    <row r="28" spans="1:17" ht="17.45" customHeight="1">
      <c r="A28" s="130"/>
      <c r="B28" s="53" t="s">
        <v>16</v>
      </c>
      <c r="C28" s="43">
        <v>0</v>
      </c>
      <c r="D28" s="43"/>
      <c r="E28" s="43"/>
      <c r="F28" s="43"/>
      <c r="G28" s="43"/>
      <c r="H28" s="43"/>
      <c r="I28" s="79"/>
      <c r="J28" s="43"/>
      <c r="K28" s="43"/>
      <c r="L28" s="43"/>
      <c r="M28" s="43"/>
      <c r="N28" s="43"/>
      <c r="O28" s="3"/>
      <c r="P28" s="4"/>
      <c r="Q28" s="8"/>
    </row>
    <row r="29" spans="1:17" ht="17.45" customHeight="1" thickBot="1">
      <c r="A29" s="131"/>
      <c r="B29" s="6" t="s">
        <v>17</v>
      </c>
      <c r="C29" s="55">
        <f t="shared" ref="C29:D29" si="30">C27+C28</f>
        <v>1757905</v>
      </c>
      <c r="D29" s="55">
        <f t="shared" si="30"/>
        <v>0</v>
      </c>
      <c r="E29" s="55">
        <f t="shared" ref="E29:F29" si="31">E27+E28</f>
        <v>0</v>
      </c>
      <c r="F29" s="55">
        <f t="shared" si="31"/>
        <v>0</v>
      </c>
      <c r="G29" s="55">
        <f t="shared" ref="G29:H29" si="32">G27+G28</f>
        <v>0</v>
      </c>
      <c r="H29" s="55">
        <f t="shared" si="32"/>
        <v>0</v>
      </c>
      <c r="I29" s="55">
        <f t="shared" ref="I29:K29" si="33">I27+I28</f>
        <v>0</v>
      </c>
      <c r="J29" s="55">
        <f t="shared" si="33"/>
        <v>0</v>
      </c>
      <c r="K29" s="55">
        <f t="shared" si="33"/>
        <v>0</v>
      </c>
      <c r="L29" s="55">
        <f t="shared" ref="L29:N29" si="34">L27+L28</f>
        <v>0</v>
      </c>
      <c r="M29" s="55">
        <f t="shared" si="34"/>
        <v>0</v>
      </c>
      <c r="N29" s="14">
        <f t="shared" si="34"/>
        <v>0</v>
      </c>
      <c r="O29" s="3"/>
      <c r="P29" s="4"/>
      <c r="Q29" s="8"/>
    </row>
    <row r="30" spans="1:17" ht="17.45" customHeight="1" thickTop="1">
      <c r="A30" s="129" t="s">
        <v>25</v>
      </c>
      <c r="B30" s="52" t="s">
        <v>15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3"/>
      <c r="P30" s="4"/>
      <c r="Q30" s="8"/>
    </row>
    <row r="31" spans="1:17" ht="17.45" customHeight="1">
      <c r="A31" s="130"/>
      <c r="B31" s="53" t="s">
        <v>16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5">
        <v>0</v>
      </c>
      <c r="O31" s="3"/>
      <c r="P31" s="4"/>
      <c r="Q31" s="8"/>
    </row>
    <row r="32" spans="1:17" ht="17.45" customHeight="1" thickBot="1">
      <c r="A32" s="131"/>
      <c r="B32" s="13" t="s">
        <v>17</v>
      </c>
      <c r="C32" s="55">
        <f t="shared" ref="C32:D32" si="35">C30+C31</f>
        <v>0</v>
      </c>
      <c r="D32" s="55">
        <f t="shared" si="35"/>
        <v>0</v>
      </c>
      <c r="E32" s="55">
        <f t="shared" ref="E32:F32" si="36">E30+E31</f>
        <v>0</v>
      </c>
      <c r="F32" s="55">
        <f t="shared" si="36"/>
        <v>0</v>
      </c>
      <c r="G32" s="55">
        <f t="shared" ref="G32:H32" si="37">G30+G31</f>
        <v>0</v>
      </c>
      <c r="H32" s="55">
        <f t="shared" si="37"/>
        <v>0</v>
      </c>
      <c r="I32" s="55">
        <f t="shared" ref="I32:K32" si="38">I30+I31</f>
        <v>0</v>
      </c>
      <c r="J32" s="44">
        <f t="shared" si="38"/>
        <v>0</v>
      </c>
      <c r="K32" s="55">
        <f t="shared" si="38"/>
        <v>0</v>
      </c>
      <c r="L32" s="55">
        <f t="shared" ref="L32:M32" si="39">L30+L31</f>
        <v>0</v>
      </c>
      <c r="M32" s="55">
        <f t="shared" si="39"/>
        <v>0</v>
      </c>
      <c r="N32" s="14">
        <f>N30+N31</f>
        <v>0</v>
      </c>
      <c r="O32" s="3"/>
      <c r="P32" s="4"/>
      <c r="Q32" s="8"/>
    </row>
    <row r="33" spans="1:17" ht="17.45" customHeight="1" thickTop="1">
      <c r="A33" s="111" t="s">
        <v>26</v>
      </c>
      <c r="B33" s="56" t="s">
        <v>27</v>
      </c>
      <c r="C33" s="90">
        <v>154124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121"/>
      <c r="O33" s="3"/>
      <c r="P33" s="4"/>
      <c r="Q33" s="8"/>
    </row>
    <row r="34" spans="1:17" ht="25.5">
      <c r="A34" s="15" t="s">
        <v>28</v>
      </c>
      <c r="B34" s="57" t="s">
        <v>27</v>
      </c>
      <c r="C34" s="58">
        <v>0</v>
      </c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16"/>
      <c r="O34" s="3"/>
      <c r="P34" s="4"/>
      <c r="Q34" s="8"/>
    </row>
    <row r="35" spans="1:17">
      <c r="A35" s="15" t="s">
        <v>57</v>
      </c>
      <c r="B35" s="57" t="s">
        <v>27</v>
      </c>
      <c r="C35" s="91">
        <v>196106</v>
      </c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22"/>
      <c r="O35" s="3"/>
      <c r="P35" s="4"/>
      <c r="Q35" s="8"/>
    </row>
    <row r="36" spans="1:17" ht="17.45" customHeight="1">
      <c r="A36" s="112" t="s">
        <v>29</v>
      </c>
      <c r="B36" s="59" t="s">
        <v>15</v>
      </c>
      <c r="C36" s="91">
        <v>150595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22"/>
      <c r="O36" s="3"/>
      <c r="P36" s="4"/>
      <c r="Q36" s="8"/>
    </row>
    <row r="37" spans="1:17" ht="17.45" customHeight="1">
      <c r="A37" s="112" t="s">
        <v>30</v>
      </c>
      <c r="B37" s="59" t="s">
        <v>15</v>
      </c>
      <c r="C37" s="91">
        <v>142466</v>
      </c>
      <c r="D37" s="88"/>
      <c r="E37" s="88"/>
      <c r="F37" s="91"/>
      <c r="G37" s="91"/>
      <c r="H37" s="91"/>
      <c r="I37" s="91"/>
      <c r="J37" s="91"/>
      <c r="K37" s="91"/>
      <c r="L37" s="91"/>
      <c r="M37" s="91"/>
      <c r="N37" s="122"/>
      <c r="O37" s="3"/>
      <c r="P37" s="4"/>
      <c r="Q37" s="8"/>
    </row>
    <row r="38" spans="1:17" ht="17.45" customHeight="1">
      <c r="A38" s="112" t="s">
        <v>31</v>
      </c>
      <c r="B38" s="59" t="s">
        <v>15</v>
      </c>
      <c r="C38" s="91">
        <v>3695</v>
      </c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122"/>
      <c r="O38" s="3"/>
      <c r="P38" s="4"/>
      <c r="Q38" s="8"/>
    </row>
    <row r="39" spans="1:17" ht="17.45" customHeight="1">
      <c r="A39" s="112" t="s">
        <v>32</v>
      </c>
      <c r="B39" s="59" t="s">
        <v>15</v>
      </c>
      <c r="C39" s="91">
        <v>102561</v>
      </c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122"/>
      <c r="O39" s="3"/>
      <c r="P39" s="4"/>
      <c r="Q39" s="8"/>
    </row>
    <row r="40" spans="1:17" ht="17.45" customHeight="1">
      <c r="A40" s="113"/>
      <c r="B40" s="62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40"/>
      <c r="O40" s="3"/>
      <c r="P40" s="4"/>
      <c r="Q40" s="8"/>
    </row>
    <row r="41" spans="1:17" ht="17.45" customHeight="1">
      <c r="A41" s="75" t="s">
        <v>0</v>
      </c>
      <c r="B41" s="76" t="s">
        <v>1</v>
      </c>
      <c r="C41" s="77" t="s">
        <v>2</v>
      </c>
      <c r="D41" s="77" t="s">
        <v>3</v>
      </c>
      <c r="E41" s="77" t="s">
        <v>4</v>
      </c>
      <c r="F41" s="77" t="s">
        <v>5</v>
      </c>
      <c r="G41" s="77" t="s">
        <v>6</v>
      </c>
      <c r="H41" s="77" t="s">
        <v>7</v>
      </c>
      <c r="I41" s="77" t="s">
        <v>8</v>
      </c>
      <c r="J41" s="77" t="s">
        <v>9</v>
      </c>
      <c r="K41" s="77" t="s">
        <v>10</v>
      </c>
      <c r="L41" s="77" t="s">
        <v>11</v>
      </c>
      <c r="M41" s="77" t="s">
        <v>12</v>
      </c>
      <c r="N41" s="77" t="s">
        <v>13</v>
      </c>
      <c r="O41" s="3"/>
      <c r="P41" s="4"/>
      <c r="Q41" s="8"/>
    </row>
    <row r="42" spans="1:17" ht="17.45" customHeight="1">
      <c r="A42" s="112" t="s">
        <v>33</v>
      </c>
      <c r="B42" s="59" t="s">
        <v>15</v>
      </c>
      <c r="C42" s="91">
        <v>255638</v>
      </c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122"/>
      <c r="O42" s="3"/>
      <c r="P42" s="4"/>
      <c r="Q42" s="8"/>
    </row>
    <row r="43" spans="1:17" ht="17.45" customHeight="1">
      <c r="A43" s="112" t="s">
        <v>34</v>
      </c>
      <c r="B43" s="59" t="s">
        <v>15</v>
      </c>
      <c r="C43" s="91">
        <v>61836</v>
      </c>
      <c r="D43" s="91"/>
      <c r="E43" s="91"/>
      <c r="F43" s="91"/>
      <c r="G43" s="91"/>
      <c r="H43" s="91"/>
      <c r="I43" s="91"/>
      <c r="J43" s="58"/>
      <c r="K43" s="91"/>
      <c r="L43" s="91"/>
      <c r="M43" s="91"/>
      <c r="N43" s="122"/>
      <c r="O43" s="3"/>
      <c r="P43" s="4"/>
      <c r="Q43" s="8"/>
    </row>
    <row r="44" spans="1:17" ht="17.45" customHeight="1">
      <c r="A44" s="112" t="s">
        <v>35</v>
      </c>
      <c r="B44" s="59" t="s">
        <v>15</v>
      </c>
      <c r="C44" s="58">
        <v>0</v>
      </c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16"/>
      <c r="O44" s="3"/>
      <c r="P44" s="4"/>
      <c r="Q44" s="8"/>
    </row>
    <row r="45" spans="1:17" ht="17.45" customHeight="1">
      <c r="A45" s="112" t="s">
        <v>36</v>
      </c>
      <c r="B45" s="59" t="s">
        <v>15</v>
      </c>
      <c r="C45" s="85">
        <v>3701453</v>
      </c>
      <c r="D45" s="85"/>
      <c r="E45" s="85"/>
      <c r="F45" s="91"/>
      <c r="G45" s="91"/>
      <c r="H45" s="91"/>
      <c r="I45" s="91"/>
      <c r="J45" s="91"/>
      <c r="K45" s="91"/>
      <c r="L45" s="91"/>
      <c r="M45" s="91"/>
      <c r="N45" s="122"/>
      <c r="O45" s="3"/>
      <c r="P45" s="4"/>
      <c r="Q45" s="8"/>
    </row>
    <row r="46" spans="1:17" ht="17.45" customHeight="1">
      <c r="A46" s="112" t="s">
        <v>37</v>
      </c>
      <c r="B46" s="59" t="s">
        <v>15</v>
      </c>
      <c r="C46" s="85">
        <v>2193449</v>
      </c>
      <c r="D46" s="85"/>
      <c r="E46" s="85"/>
      <c r="F46" s="91"/>
      <c r="G46" s="91"/>
      <c r="H46" s="91"/>
      <c r="I46" s="91"/>
      <c r="J46" s="91"/>
      <c r="K46" s="91"/>
      <c r="L46" s="91"/>
      <c r="M46" s="91"/>
      <c r="N46" s="122"/>
      <c r="O46" s="3"/>
      <c r="P46" s="4"/>
      <c r="Q46" s="8"/>
    </row>
    <row r="47" spans="1:17" ht="17.45" customHeight="1">
      <c r="A47" s="112" t="s">
        <v>38</v>
      </c>
      <c r="B47" s="59" t="s">
        <v>15</v>
      </c>
      <c r="C47" s="85">
        <v>1040871</v>
      </c>
      <c r="D47" s="85"/>
      <c r="E47" s="85"/>
      <c r="F47" s="91"/>
      <c r="G47" s="91"/>
      <c r="H47" s="91"/>
      <c r="I47" s="91"/>
      <c r="J47" s="91"/>
      <c r="K47" s="91"/>
      <c r="L47" s="91"/>
      <c r="M47" s="91"/>
      <c r="N47" s="122"/>
      <c r="O47" s="3"/>
      <c r="P47" s="4"/>
      <c r="Q47" s="8"/>
    </row>
    <row r="48" spans="1:17" ht="17.45" customHeight="1">
      <c r="A48" s="112" t="s">
        <v>39</v>
      </c>
      <c r="B48" s="59" t="s">
        <v>15</v>
      </c>
      <c r="C48" s="85">
        <v>1541227</v>
      </c>
      <c r="D48" s="85"/>
      <c r="E48" s="85"/>
      <c r="F48" s="91"/>
      <c r="G48" s="91"/>
      <c r="H48" s="91"/>
      <c r="I48" s="91"/>
      <c r="J48" s="91"/>
      <c r="K48" s="91"/>
      <c r="L48" s="91"/>
      <c r="M48" s="91"/>
      <c r="N48" s="122"/>
      <c r="O48" s="3"/>
      <c r="P48" s="4"/>
      <c r="Q48" s="8"/>
    </row>
    <row r="49" spans="1:17" ht="17.45" customHeight="1">
      <c r="A49" s="112" t="s">
        <v>56</v>
      </c>
      <c r="B49" s="59" t="s">
        <v>15</v>
      </c>
      <c r="C49" s="85">
        <v>24923</v>
      </c>
      <c r="D49" s="85"/>
      <c r="E49" s="85"/>
      <c r="F49" s="91"/>
      <c r="G49" s="91"/>
      <c r="H49" s="91"/>
      <c r="I49" s="91"/>
      <c r="J49" s="91"/>
      <c r="K49" s="91"/>
      <c r="L49" s="91"/>
      <c r="M49" s="91"/>
      <c r="N49" s="122"/>
      <c r="O49" s="3"/>
      <c r="P49" s="4"/>
      <c r="Q49" s="8"/>
    </row>
    <row r="50" spans="1:17" ht="17.45" customHeight="1">
      <c r="A50" s="112" t="s">
        <v>40</v>
      </c>
      <c r="B50" s="59" t="s">
        <v>15</v>
      </c>
      <c r="C50" s="85">
        <v>269584</v>
      </c>
      <c r="D50" s="85"/>
      <c r="E50" s="85"/>
      <c r="F50" s="91"/>
      <c r="G50" s="91"/>
      <c r="H50" s="91"/>
      <c r="I50" s="91"/>
      <c r="J50" s="91"/>
      <c r="K50" s="91"/>
      <c r="L50" s="91"/>
      <c r="M50" s="91"/>
      <c r="N50" s="122"/>
      <c r="O50" s="3"/>
      <c r="P50" s="3"/>
      <c r="Q50" s="3"/>
    </row>
    <row r="51" spans="1:17" ht="17.45" customHeight="1">
      <c r="A51" s="112" t="s">
        <v>41</v>
      </c>
      <c r="B51" s="59" t="s">
        <v>15</v>
      </c>
      <c r="C51" s="85">
        <v>429786</v>
      </c>
      <c r="D51" s="85"/>
      <c r="E51" s="85"/>
      <c r="F51" s="91"/>
      <c r="G51" s="91"/>
      <c r="H51" s="91"/>
      <c r="I51" s="91"/>
      <c r="J51" s="91"/>
      <c r="K51" s="91"/>
      <c r="L51" s="91"/>
      <c r="M51" s="91"/>
      <c r="N51" s="122"/>
      <c r="O51" s="3"/>
      <c r="P51" s="4"/>
      <c r="Q51" s="8"/>
    </row>
    <row r="52" spans="1:17" ht="17.45" customHeight="1">
      <c r="A52" s="112" t="s">
        <v>42</v>
      </c>
      <c r="B52" s="59" t="s">
        <v>15</v>
      </c>
      <c r="C52" s="85">
        <v>0</v>
      </c>
      <c r="D52" s="61"/>
      <c r="E52" s="61"/>
      <c r="F52" s="91"/>
      <c r="G52" s="58"/>
      <c r="H52" s="58"/>
      <c r="I52" s="58"/>
      <c r="J52" s="91"/>
      <c r="K52" s="58"/>
      <c r="L52" s="91"/>
      <c r="M52" s="91"/>
      <c r="N52" s="16"/>
      <c r="O52" s="3"/>
      <c r="P52" s="4"/>
      <c r="Q52" s="8"/>
    </row>
    <row r="53" spans="1:17" ht="17.45" customHeight="1">
      <c r="A53" s="112" t="s">
        <v>43</v>
      </c>
      <c r="B53" s="59" t="s">
        <v>15</v>
      </c>
      <c r="C53" s="85">
        <v>1077746</v>
      </c>
      <c r="D53" s="85"/>
      <c r="E53" s="85"/>
      <c r="F53" s="91"/>
      <c r="G53" s="91"/>
      <c r="H53" s="91"/>
      <c r="I53" s="91"/>
      <c r="J53" s="91"/>
      <c r="K53" s="91"/>
      <c r="L53" s="91"/>
      <c r="M53" s="91"/>
      <c r="N53" s="122"/>
      <c r="O53" s="3"/>
      <c r="P53" s="4"/>
      <c r="Q53" s="8"/>
    </row>
    <row r="54" spans="1:17" ht="17.45" customHeight="1">
      <c r="A54" s="114" t="s">
        <v>44</v>
      </c>
      <c r="B54" s="64" t="s">
        <v>15</v>
      </c>
      <c r="C54" s="86">
        <v>536418</v>
      </c>
      <c r="D54" s="86"/>
      <c r="E54" s="98"/>
      <c r="F54" s="86"/>
      <c r="G54" s="86"/>
      <c r="H54" s="86"/>
      <c r="I54" s="86"/>
      <c r="J54" s="86"/>
      <c r="K54" s="86"/>
      <c r="L54" s="86"/>
      <c r="M54" s="86"/>
      <c r="N54" s="123"/>
      <c r="O54" s="3"/>
      <c r="P54" s="4"/>
      <c r="Q54" s="8"/>
    </row>
    <row r="55" spans="1:17" ht="17.45" customHeight="1">
      <c r="A55" s="114" t="s">
        <v>45</v>
      </c>
      <c r="B55" s="64" t="s">
        <v>15</v>
      </c>
      <c r="C55" s="86">
        <v>1416765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123"/>
      <c r="O55" s="3"/>
      <c r="P55" s="4"/>
      <c r="Q55" s="8"/>
    </row>
    <row r="56" spans="1:17" ht="17.45" customHeight="1">
      <c r="A56" s="114" t="s">
        <v>46</v>
      </c>
      <c r="B56" s="64" t="s">
        <v>15</v>
      </c>
      <c r="C56" s="86">
        <v>1272063</v>
      </c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123"/>
      <c r="O56" s="3"/>
      <c r="P56" s="4"/>
      <c r="Q56" s="8"/>
    </row>
    <row r="57" spans="1:17" ht="17.45" customHeight="1">
      <c r="A57" s="114" t="s">
        <v>47</v>
      </c>
      <c r="B57" s="64" t="s">
        <v>15</v>
      </c>
      <c r="C57" s="86">
        <v>1710912</v>
      </c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123"/>
      <c r="O57" s="3"/>
      <c r="P57" s="4"/>
      <c r="Q57" s="8"/>
    </row>
    <row r="58" spans="1:17" ht="17.45" customHeight="1" thickBot="1">
      <c r="A58" s="17" t="s">
        <v>60</v>
      </c>
      <c r="B58" s="65" t="s">
        <v>15</v>
      </c>
      <c r="C58" s="87">
        <v>382689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124"/>
      <c r="O58" s="3"/>
      <c r="P58" s="4"/>
      <c r="Q58" s="8"/>
    </row>
    <row r="59" spans="1:17" ht="17.45" customHeight="1" thickTop="1">
      <c r="A59" s="18" t="s">
        <v>48</v>
      </c>
      <c r="B59" s="66" t="s">
        <v>16</v>
      </c>
      <c r="C59" s="88">
        <v>1680164</v>
      </c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125"/>
      <c r="O59" s="3">
        <v>1</v>
      </c>
      <c r="P59" s="4"/>
      <c r="Q59" s="8"/>
    </row>
    <row r="60" spans="1:17" ht="17.45" customHeight="1">
      <c r="A60" s="18" t="s">
        <v>49</v>
      </c>
      <c r="B60" s="66" t="s">
        <v>16</v>
      </c>
      <c r="C60" s="88">
        <v>1553419</v>
      </c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125"/>
      <c r="O60" s="3"/>
      <c r="P60" s="4"/>
      <c r="Q60" s="8"/>
    </row>
    <row r="61" spans="1:17" ht="17.45" customHeight="1">
      <c r="A61" s="19" t="s">
        <v>50</v>
      </c>
      <c r="B61" s="66" t="s">
        <v>16</v>
      </c>
      <c r="C61" s="88">
        <v>0</v>
      </c>
      <c r="D61" s="88"/>
      <c r="E61" s="88"/>
      <c r="F61" s="88"/>
      <c r="G61" s="60"/>
      <c r="H61" s="88"/>
      <c r="I61" s="88"/>
      <c r="J61" s="88"/>
      <c r="K61" s="88"/>
      <c r="L61" s="88"/>
      <c r="M61" s="88"/>
      <c r="N61" s="125"/>
      <c r="O61" s="3"/>
      <c r="P61" s="4"/>
      <c r="Q61" s="8"/>
    </row>
    <row r="62" spans="1:17" ht="17.45" customHeight="1">
      <c r="A62" s="19" t="s">
        <v>34</v>
      </c>
      <c r="B62" s="66" t="s">
        <v>16</v>
      </c>
      <c r="C62" s="88">
        <v>55465</v>
      </c>
      <c r="D62" s="88"/>
      <c r="E62" s="88"/>
      <c r="F62" s="88"/>
      <c r="G62" s="60"/>
      <c r="H62" s="88"/>
      <c r="I62" s="88"/>
      <c r="J62" s="88"/>
      <c r="K62" s="88"/>
      <c r="L62" s="88"/>
      <c r="M62" s="88"/>
      <c r="N62" s="125"/>
      <c r="O62" s="3"/>
      <c r="P62" s="4"/>
      <c r="Q62" s="8"/>
    </row>
    <row r="63" spans="1:17" ht="17.45" customHeight="1" thickBot="1">
      <c r="A63" s="20" t="s">
        <v>24</v>
      </c>
      <c r="B63" s="67" t="s">
        <v>16</v>
      </c>
      <c r="C63" s="89">
        <v>318513</v>
      </c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126"/>
      <c r="O63" s="3"/>
      <c r="P63" s="4"/>
      <c r="Q63" s="8"/>
    </row>
    <row r="64" spans="1:17" ht="17.45" customHeight="1" thickTop="1" thickBot="1">
      <c r="C64" s="3"/>
      <c r="D64" s="3"/>
      <c r="E64" s="3"/>
      <c r="F64" s="3"/>
      <c r="G64" s="3"/>
      <c r="H64" s="3"/>
      <c r="I64" s="3"/>
      <c r="J64" s="3"/>
      <c r="K64" s="3"/>
      <c r="L64" s="3"/>
      <c r="M64" s="115"/>
      <c r="N64" s="3"/>
      <c r="O64" s="3"/>
      <c r="P64" s="4"/>
    </row>
    <row r="65" spans="1:16" ht="17.45" customHeight="1" thickTop="1">
      <c r="A65" s="135" t="s">
        <v>51</v>
      </c>
      <c r="B65" s="21" t="s">
        <v>15</v>
      </c>
      <c r="C65" s="22">
        <f>C9+C12+C15+C18+C21+C24+C27+C30+SUM(C33:C58)</f>
        <v>45236510.609999999</v>
      </c>
      <c r="D65" s="68">
        <f>D9+D12+D15+D18+D21+D24+D27+D30+SUM(D33:D58)</f>
        <v>0</v>
      </c>
      <c r="E65" s="68">
        <f>E9+E12+E15+E18+E21+E24+E27+E30+SUM(E33:E58)</f>
        <v>0</v>
      </c>
      <c r="F65" s="68">
        <f>F9+F12+F15+F18+F21+F24+F27+F30+SUM(F33:F58)</f>
        <v>0</v>
      </c>
      <c r="G65" s="68">
        <f>G9+G12+G15+G18+G21+G24+G27+G30+SUM(G33:G58)</f>
        <v>0</v>
      </c>
      <c r="H65" s="68">
        <f>H9+H12+H15+H18+H21+H24+H27+H30+SUM(H33:H58)</f>
        <v>0</v>
      </c>
      <c r="I65" s="68">
        <f>I9+I12+I15+I18+I21+I24+I27+I30+SUM(I33:I58)</f>
        <v>0</v>
      </c>
      <c r="J65" s="68">
        <f>J9+J12+J15+J18+J21+J24+J27+J30+SUM(J33:J58)</f>
        <v>0</v>
      </c>
      <c r="K65" s="68">
        <f>K9+K12+K15+K18+K21+K24+K27+K30+SUM(K33:K58)</f>
        <v>0</v>
      </c>
      <c r="L65" s="68">
        <f>L9+L12+L15+L18+L21+L24+L27+L30+SUM(L33:L58)</f>
        <v>0</v>
      </c>
      <c r="M65" s="68">
        <f>M9+M12+M15+M18+M21+M24+M27+M30+SUM(M33:M58)</f>
        <v>0</v>
      </c>
      <c r="N65" s="23">
        <f>N9+N12+N15+N18+N21+N24+N27+N30+SUM(N33:N58)</f>
        <v>0</v>
      </c>
      <c r="O65" s="3"/>
      <c r="P65" s="4"/>
    </row>
    <row r="66" spans="1:16" ht="25.5">
      <c r="A66" s="136"/>
      <c r="B66" s="36" t="s">
        <v>52</v>
      </c>
      <c r="C66" s="69">
        <f>C10+C13+C16+C19+C22+C25+C28+C31</f>
        <v>1607208.8900000001</v>
      </c>
      <c r="D66" s="69">
        <f>D10+D13+D16+D19+D22+D25+D28+D31</f>
        <v>0</v>
      </c>
      <c r="E66" s="69">
        <f>E10+E13+E16+E19+E22+E25+E28+E31</f>
        <v>0</v>
      </c>
      <c r="F66" s="69">
        <f>F10+F13+F16+F19+F22+F25+F28+F31</f>
        <v>0</v>
      </c>
      <c r="G66" s="69">
        <f>G10+G13+G16+G19+G22+G25+G28+G31</f>
        <v>0</v>
      </c>
      <c r="H66" s="69">
        <f>H10+H13+H16+H19+H22+H25+H28+H31</f>
        <v>0</v>
      </c>
      <c r="I66" s="69">
        <f>I10+I13+I16+I19+I22+I25+I28+I31</f>
        <v>0</v>
      </c>
      <c r="J66" s="69">
        <f>J10+J13+J16+J19+J22+J25+J28+J31</f>
        <v>0</v>
      </c>
      <c r="K66" s="69">
        <f>K10+K13+K16+K19+K22+K25+K28+K31</f>
        <v>0</v>
      </c>
      <c r="L66" s="69">
        <f>L10+L13+L16+L19+L22+L25+L28+L31</f>
        <v>0</v>
      </c>
      <c r="M66" s="69">
        <f>M10+M13+M16+M19+M22+M25+M28+M31</f>
        <v>0</v>
      </c>
      <c r="N66" s="24">
        <f>N10+N13+N16+N19+N22+N25+N28+N31</f>
        <v>0</v>
      </c>
      <c r="O66" s="3"/>
      <c r="P66" s="4"/>
    </row>
    <row r="67" spans="1:16" ht="25.5">
      <c r="A67" s="136"/>
      <c r="B67" s="36" t="s">
        <v>53</v>
      </c>
      <c r="C67" s="25">
        <f t="shared" ref="C67:D67" si="40">SUM(C59:C63)</f>
        <v>3607561</v>
      </c>
      <c r="D67" s="25">
        <f t="shared" si="40"/>
        <v>0</v>
      </c>
      <c r="E67" s="25">
        <f t="shared" ref="E67:G67" si="41">SUM(E59:E63)</f>
        <v>0</v>
      </c>
      <c r="F67" s="25">
        <f>SUM(F59:F63)</f>
        <v>0</v>
      </c>
      <c r="G67" s="25">
        <f t="shared" si="41"/>
        <v>0</v>
      </c>
      <c r="H67" s="25">
        <f>SUM(H59:H63)</f>
        <v>0</v>
      </c>
      <c r="I67" s="25">
        <f t="shared" ref="I67:J67" si="42">SUM(I59:I63)</f>
        <v>0</v>
      </c>
      <c r="J67" s="25">
        <f t="shared" si="42"/>
        <v>0</v>
      </c>
      <c r="K67" s="25">
        <f>SUM(K59:K63)</f>
        <v>0</v>
      </c>
      <c r="L67" s="25">
        <f t="shared" ref="L67:N67" si="43">SUM(L59:L63)</f>
        <v>0</v>
      </c>
      <c r="M67" s="25">
        <f>SUM(M59:M63)</f>
        <v>0</v>
      </c>
      <c r="N67" s="25">
        <f t="shared" si="43"/>
        <v>0</v>
      </c>
      <c r="O67" s="3"/>
      <c r="P67" s="4"/>
    </row>
    <row r="68" spans="1:16" ht="17.45" customHeight="1" thickBot="1">
      <c r="A68" s="137"/>
      <c r="B68" s="37" t="s">
        <v>54</v>
      </c>
      <c r="C68" s="27">
        <f t="shared" ref="C68:G68" si="44">SUM(C65:C67)</f>
        <v>50451280.5</v>
      </c>
      <c r="D68" s="27">
        <f t="shared" si="44"/>
        <v>0</v>
      </c>
      <c r="E68" s="27">
        <f t="shared" si="44"/>
        <v>0</v>
      </c>
      <c r="F68" s="27">
        <f t="shared" si="44"/>
        <v>0</v>
      </c>
      <c r="G68" s="27">
        <f t="shared" si="44"/>
        <v>0</v>
      </c>
      <c r="H68" s="27">
        <f>SUM(H65:H67)</f>
        <v>0</v>
      </c>
      <c r="I68" s="27">
        <f t="shared" ref="I68:J68" si="45">SUM(I65:I67)</f>
        <v>0</v>
      </c>
      <c r="J68" s="27">
        <f t="shared" si="45"/>
        <v>0</v>
      </c>
      <c r="K68" s="27">
        <f>SUM(K65:K67)</f>
        <v>0</v>
      </c>
      <c r="L68" s="27">
        <f t="shared" ref="L68:N68" si="46">SUM(L65:L67)</f>
        <v>0</v>
      </c>
      <c r="M68" s="27">
        <f>SUM(M65:M67)</f>
        <v>0</v>
      </c>
      <c r="N68" s="27">
        <f t="shared" si="46"/>
        <v>0</v>
      </c>
      <c r="O68" s="3"/>
      <c r="P68" s="4"/>
    </row>
    <row r="69" spans="1:16" ht="17.45" customHeight="1" thickTop="1" thickBot="1">
      <c r="A69" s="28"/>
      <c r="B69" s="38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4"/>
    </row>
    <row r="70" spans="1:16" ht="17.45" customHeight="1" thickTop="1">
      <c r="A70" s="135" t="s">
        <v>55</v>
      </c>
      <c r="B70" s="39" t="s">
        <v>15</v>
      </c>
      <c r="C70" s="22">
        <f>C65/31</f>
        <v>1459242.2777419356</v>
      </c>
      <c r="D70" s="22">
        <f>D65/28</f>
        <v>0</v>
      </c>
      <c r="E70" s="22">
        <f>E65/31</f>
        <v>0</v>
      </c>
      <c r="F70" s="22">
        <f>F65/30</f>
        <v>0</v>
      </c>
      <c r="G70" s="22">
        <f>G65/31</f>
        <v>0</v>
      </c>
      <c r="H70" s="22">
        <f>H65/30</f>
        <v>0</v>
      </c>
      <c r="I70" s="22">
        <f t="shared" ref="I70:J72" si="47">I65/31</f>
        <v>0</v>
      </c>
      <c r="J70" s="22">
        <f t="shared" si="47"/>
        <v>0</v>
      </c>
      <c r="K70" s="22">
        <f>K65/30</f>
        <v>0</v>
      </c>
      <c r="L70" s="22">
        <f t="shared" ref="L70:N70" si="48">L65/31</f>
        <v>0</v>
      </c>
      <c r="M70" s="22">
        <f>M65/30</f>
        <v>0</v>
      </c>
      <c r="N70" s="22">
        <f t="shared" si="48"/>
        <v>0</v>
      </c>
      <c r="O70" s="3"/>
    </row>
    <row r="71" spans="1:16" ht="25.5">
      <c r="A71" s="136"/>
      <c r="B71" s="36" t="s">
        <v>52</v>
      </c>
      <c r="C71" s="25">
        <f t="shared" ref="C71:C72" si="49">C66/31</f>
        <v>51845.448064516131</v>
      </c>
      <c r="D71" s="25">
        <f>D66/28</f>
        <v>0</v>
      </c>
      <c r="E71" s="25">
        <f>E66/31</f>
        <v>0</v>
      </c>
      <c r="F71" s="25">
        <f>F66/30</f>
        <v>0</v>
      </c>
      <c r="G71" s="25">
        <f>G66/31</f>
        <v>0</v>
      </c>
      <c r="H71" s="25">
        <f>H66/30</f>
        <v>0</v>
      </c>
      <c r="I71" s="25">
        <f t="shared" si="47"/>
        <v>0</v>
      </c>
      <c r="J71" s="25">
        <f t="shared" si="47"/>
        <v>0</v>
      </c>
      <c r="K71" s="25">
        <f>K66/30</f>
        <v>0</v>
      </c>
      <c r="L71" s="25">
        <f t="shared" ref="L71:N71" si="50">L66/31</f>
        <v>0</v>
      </c>
      <c r="M71" s="25">
        <f>M66/30</f>
        <v>0</v>
      </c>
      <c r="N71" s="25">
        <f t="shared" si="50"/>
        <v>0</v>
      </c>
      <c r="O71" s="3"/>
    </row>
    <row r="72" spans="1:16" ht="25.5">
      <c r="A72" s="136"/>
      <c r="B72" s="36" t="s">
        <v>53</v>
      </c>
      <c r="C72" s="25">
        <f t="shared" si="49"/>
        <v>116372.93548387097</v>
      </c>
      <c r="D72" s="25">
        <f>D67/28</f>
        <v>0</v>
      </c>
      <c r="E72" s="25">
        <f>E67/31</f>
        <v>0</v>
      </c>
      <c r="F72" s="25">
        <f>F67/30</f>
        <v>0</v>
      </c>
      <c r="G72" s="25">
        <f>G67/31</f>
        <v>0</v>
      </c>
      <c r="H72" s="25">
        <f>H67/30</f>
        <v>0</v>
      </c>
      <c r="I72" s="25">
        <f t="shared" si="47"/>
        <v>0</v>
      </c>
      <c r="J72" s="25">
        <f t="shared" si="47"/>
        <v>0</v>
      </c>
      <c r="K72" s="25">
        <f>K67/30</f>
        <v>0</v>
      </c>
      <c r="L72" s="25">
        <f t="shared" ref="L72:N72" si="51">L67/31</f>
        <v>0</v>
      </c>
      <c r="M72" s="25">
        <f>M67/30</f>
        <v>0</v>
      </c>
      <c r="N72" s="25">
        <f t="shared" si="51"/>
        <v>0</v>
      </c>
      <c r="O72" s="3"/>
    </row>
    <row r="73" spans="1:16" ht="17.45" customHeight="1" thickBot="1">
      <c r="A73" s="137"/>
      <c r="B73" s="26" t="s">
        <v>54</v>
      </c>
      <c r="C73" s="27">
        <f t="shared" ref="C73:D73" si="52">SUM(C70:C72)</f>
        <v>1627460.6612903227</v>
      </c>
      <c r="D73" s="27">
        <f t="shared" si="52"/>
        <v>0</v>
      </c>
      <c r="E73" s="27">
        <f t="shared" ref="E73:F73" si="53">SUM(E70:E72)</f>
        <v>0</v>
      </c>
      <c r="F73" s="27">
        <f t="shared" si="53"/>
        <v>0</v>
      </c>
      <c r="G73" s="27">
        <f t="shared" ref="G73:H73" si="54">SUM(G70:G72)</f>
        <v>0</v>
      </c>
      <c r="H73" s="27">
        <f t="shared" si="54"/>
        <v>0</v>
      </c>
      <c r="I73" s="27">
        <f t="shared" ref="I73:K73" si="55">SUM(I70:I72)</f>
        <v>0</v>
      </c>
      <c r="J73" s="27">
        <f t="shared" si="55"/>
        <v>0</v>
      </c>
      <c r="K73" s="27">
        <f t="shared" si="55"/>
        <v>0</v>
      </c>
      <c r="L73" s="27">
        <f t="shared" ref="L73:M73" si="56">SUM(L70:L72)</f>
        <v>0</v>
      </c>
      <c r="M73" s="27">
        <f t="shared" si="56"/>
        <v>0</v>
      </c>
      <c r="N73" s="27">
        <f t="shared" ref="N73" si="57">SUM(N70:N72)</f>
        <v>0</v>
      </c>
      <c r="O73" s="3"/>
    </row>
    <row r="74" spans="1:16" ht="9.9499999999999993" customHeight="1" thickTop="1">
      <c r="C74" s="3"/>
      <c r="D74" s="31"/>
      <c r="E74" s="3"/>
      <c r="F74" s="31"/>
      <c r="G74" s="31"/>
      <c r="H74" s="3"/>
      <c r="I74" s="3"/>
      <c r="J74" s="3"/>
      <c r="K74" s="3"/>
      <c r="L74" s="3"/>
      <c r="M74" s="3"/>
      <c r="N74" s="3"/>
    </row>
    <row r="75" spans="1:16" ht="14.65">
      <c r="A75" s="70" t="s">
        <v>59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16" ht="6.95" customHeight="1">
      <c r="A76" s="70"/>
      <c r="D76" s="30"/>
      <c r="E76" s="30"/>
      <c r="F76" s="30"/>
      <c r="G76" s="3"/>
      <c r="H76" s="3"/>
      <c r="I76" s="3"/>
      <c r="J76" s="3"/>
      <c r="K76" s="3"/>
      <c r="L76" s="3"/>
      <c r="M76" s="33"/>
      <c r="N76" s="3"/>
    </row>
    <row r="77" spans="1:16" ht="13.35" customHeight="1">
      <c r="A77" s="71" t="s">
        <v>61</v>
      </c>
      <c r="D77" s="30"/>
      <c r="E77" s="30"/>
      <c r="F77" s="30"/>
      <c r="G77" s="30"/>
      <c r="H77" s="30"/>
      <c r="I77" s="30"/>
      <c r="J77" s="30"/>
      <c r="K77" s="30"/>
      <c r="L77" s="31"/>
      <c r="M77" s="31"/>
      <c r="N77" s="4"/>
      <c r="O77" s="4"/>
    </row>
    <row r="78" spans="1:16" ht="6.6" customHeight="1">
      <c r="A78" s="71"/>
      <c r="D78" s="30"/>
      <c r="E78" s="30"/>
      <c r="F78" s="30"/>
      <c r="G78" s="3"/>
      <c r="H78" s="3"/>
      <c r="I78" s="3"/>
      <c r="J78" s="3"/>
      <c r="K78" s="3"/>
      <c r="L78" s="3"/>
      <c r="M78" s="3"/>
      <c r="N78" s="3"/>
    </row>
    <row r="79" spans="1:16" ht="18.600000000000001" customHeight="1">
      <c r="A79" s="127" t="s">
        <v>62</v>
      </c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4"/>
    </row>
    <row r="80" spans="1:16" ht="7.5" customHeight="1">
      <c r="A80" s="99"/>
      <c r="B80" s="100"/>
      <c r="C80" s="100"/>
      <c r="D80" s="101"/>
      <c r="E80" s="101"/>
      <c r="F80" s="101"/>
      <c r="G80" s="101"/>
      <c r="H80" s="101"/>
      <c r="I80" s="101"/>
      <c r="J80" s="101"/>
      <c r="K80" s="101"/>
      <c r="L80" s="101"/>
      <c r="M80" s="102"/>
      <c r="N80" s="103"/>
      <c r="O80" s="4"/>
    </row>
    <row r="81" spans="1:15" ht="14.65">
      <c r="A81" s="104" t="s">
        <v>63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3">
        <f>M77-M75</f>
        <v>0</v>
      </c>
      <c r="N81" s="100"/>
    </row>
    <row r="82" spans="1:15" ht="9.75" customHeight="1">
      <c r="C82" s="30"/>
      <c r="D82" s="30"/>
      <c r="E82" s="30"/>
      <c r="F82" s="30"/>
      <c r="G82" s="30"/>
      <c r="H82" s="30"/>
      <c r="I82" s="30"/>
      <c r="J82" s="30"/>
      <c r="K82" s="32"/>
      <c r="L82" s="30"/>
      <c r="M82" s="31"/>
      <c r="N82" s="4"/>
      <c r="O82" s="4"/>
    </row>
    <row r="83" spans="1:15">
      <c r="C83" s="29"/>
      <c r="D83" s="30"/>
      <c r="E83" s="32"/>
      <c r="F83" s="30"/>
      <c r="G83" s="30"/>
      <c r="H83" s="30"/>
      <c r="I83" s="30"/>
      <c r="J83" s="30"/>
      <c r="K83" s="30"/>
      <c r="L83" s="30"/>
    </row>
    <row r="84" spans="1:15">
      <c r="C84" s="29"/>
      <c r="D84" s="29"/>
      <c r="E84" s="29"/>
      <c r="F84" s="29"/>
      <c r="G84" s="29"/>
      <c r="H84" s="29"/>
      <c r="I84" s="29"/>
      <c r="J84" s="29"/>
      <c r="K84" s="29"/>
      <c r="L84" s="29"/>
    </row>
    <row r="85" spans="1:15">
      <c r="C85" s="29"/>
      <c r="D85" s="30"/>
      <c r="E85" s="32"/>
      <c r="F85" s="30"/>
      <c r="G85" s="106"/>
      <c r="H85" s="30"/>
      <c r="I85" s="30"/>
      <c r="J85" s="32"/>
      <c r="K85" s="30"/>
      <c r="L85" s="30"/>
    </row>
    <row r="86" spans="1:15">
      <c r="C86" s="29"/>
      <c r="D86" s="30"/>
      <c r="E86" s="32"/>
      <c r="F86" s="30"/>
      <c r="G86" s="30"/>
      <c r="H86" s="30"/>
      <c r="I86" s="30"/>
      <c r="J86" s="30"/>
      <c r="K86" s="30"/>
      <c r="L86" s="30"/>
    </row>
    <row r="87" spans="1:15">
      <c r="C87" s="29"/>
      <c r="D87" s="30"/>
      <c r="E87" s="32"/>
      <c r="F87" s="30"/>
      <c r="G87" s="30"/>
      <c r="H87" s="30"/>
      <c r="I87" s="30"/>
      <c r="J87" s="30"/>
      <c r="K87" s="30"/>
      <c r="L87" s="30"/>
    </row>
    <row r="88" spans="1:15">
      <c r="C88" s="29"/>
      <c r="D88" s="30"/>
      <c r="E88" s="32"/>
      <c r="F88" s="30"/>
      <c r="G88" s="30"/>
      <c r="H88" s="30"/>
      <c r="I88" s="30"/>
      <c r="J88" s="30"/>
      <c r="K88" s="30"/>
      <c r="L88" s="30"/>
    </row>
    <row r="89" spans="1:15">
      <c r="C89" s="29"/>
      <c r="D89" s="30"/>
      <c r="E89" s="32"/>
      <c r="F89" s="30"/>
      <c r="G89" s="30"/>
      <c r="H89" s="30"/>
      <c r="I89" s="30"/>
      <c r="J89" s="30"/>
      <c r="K89" s="30"/>
      <c r="L89" s="30"/>
    </row>
    <row r="90" spans="1:15">
      <c r="C90" s="29"/>
      <c r="D90" s="30"/>
      <c r="E90" s="32"/>
      <c r="F90" s="30"/>
      <c r="G90" s="30"/>
      <c r="H90" s="30"/>
      <c r="I90" s="30"/>
      <c r="J90" s="30"/>
      <c r="K90" s="30"/>
      <c r="L90" s="30"/>
    </row>
    <row r="91" spans="1:15">
      <c r="C91" s="29"/>
      <c r="D91" s="30"/>
      <c r="E91" s="32"/>
      <c r="F91" s="30"/>
      <c r="G91" s="30"/>
      <c r="H91" s="30"/>
      <c r="I91" s="30"/>
      <c r="J91" s="30"/>
      <c r="K91" s="30"/>
      <c r="L91" s="30"/>
    </row>
    <row r="92" spans="1:15">
      <c r="C92" s="29"/>
      <c r="D92" s="30"/>
      <c r="E92" s="32"/>
      <c r="F92" s="30"/>
      <c r="G92" s="30"/>
      <c r="H92" s="30"/>
      <c r="I92" s="30"/>
      <c r="J92" s="30"/>
      <c r="K92" s="30"/>
      <c r="L92" s="30"/>
    </row>
    <row r="93" spans="1:15">
      <c r="C93" s="29"/>
      <c r="D93" s="30"/>
      <c r="E93" s="32"/>
      <c r="F93" s="30"/>
      <c r="G93" s="30"/>
      <c r="H93" s="30"/>
      <c r="I93" s="30"/>
      <c r="J93" s="30"/>
      <c r="K93" s="30"/>
      <c r="L93" s="30"/>
    </row>
    <row r="94" spans="1:15">
      <c r="C94" s="29"/>
      <c r="D94" s="30"/>
      <c r="E94" s="32"/>
      <c r="F94" s="30"/>
      <c r="G94" s="30"/>
      <c r="H94" s="30"/>
      <c r="I94" s="30"/>
      <c r="J94" s="30"/>
      <c r="K94" s="30"/>
      <c r="L94" s="30"/>
    </row>
    <row r="95" spans="1:15">
      <c r="C95" s="29"/>
      <c r="D95" s="30"/>
      <c r="E95" s="32"/>
      <c r="F95" s="30"/>
      <c r="G95" s="30"/>
      <c r="H95" s="30"/>
      <c r="I95" s="30"/>
      <c r="J95" s="30"/>
      <c r="K95" s="30"/>
      <c r="L95" s="30"/>
    </row>
    <row r="96" spans="1:15">
      <c r="C96" s="29"/>
      <c r="D96" s="30"/>
      <c r="E96" s="32"/>
      <c r="F96" s="30"/>
      <c r="G96" s="30"/>
      <c r="H96" s="30"/>
      <c r="I96" s="30"/>
      <c r="J96" s="30"/>
      <c r="K96" s="30"/>
      <c r="L96" s="30"/>
    </row>
    <row r="100" spans="3:12"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3:12"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3:12"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3:12"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5" spans="3:12">
      <c r="C105" s="34"/>
      <c r="D105" s="34"/>
      <c r="E105" s="34"/>
    </row>
    <row r="106" spans="3:12">
      <c r="C106" s="35"/>
      <c r="D106" s="35"/>
      <c r="E106" s="35"/>
    </row>
    <row r="107" spans="3:12">
      <c r="C107" s="35"/>
      <c r="D107" s="35"/>
      <c r="E107" s="35"/>
    </row>
    <row r="108" spans="3:12">
      <c r="C108" s="35"/>
      <c r="D108" s="35"/>
      <c r="E108" s="35"/>
    </row>
  </sheetData>
  <mergeCells count="12">
    <mergeCell ref="A79:N79"/>
    <mergeCell ref="B7:N7"/>
    <mergeCell ref="A9:A11"/>
    <mergeCell ref="A12:A14"/>
    <mergeCell ref="A15:A17"/>
    <mergeCell ref="A70:A73"/>
    <mergeCell ref="A65:A68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64" orientation="landscape" r:id="rId1"/>
  <headerFooter differentFirst="1">
    <oddFooter>Page &amp;P of &amp;N</oddFooter>
  </headerFooter>
  <rowBreaks count="2" manualBreakCount="2">
    <brk id="39" max="13" man="1"/>
    <brk id="82" max="13" man="1"/>
  </rowBreaks>
  <ignoredErrors>
    <ignoredError sqref="C65:G66 C68:G68 C67:D67 F67:G67 H65:I65 H67:I67" formulaRange="1"/>
    <ignoredError sqref="E67" formula="1" formulaRange="1"/>
    <ignoredError sqref="E72:G72 H70:M73 E70:G70 E71:G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2026-02-10T19:46:35Z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